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600" windowHeight="8295"/>
  </bookViews>
  <sheets>
    <sheet name="01.01.2020" sheetId="2" r:id="rId1"/>
    <sheet name="Лист3" sheetId="3" r:id="rId2"/>
  </sheets>
  <definedNames>
    <definedName name="_xlnm.Print_Area" localSheetId="0">'01.01.2020'!$A$1:$K$61</definedName>
  </definedNames>
  <calcPr calcId="145621"/>
</workbook>
</file>

<file path=xl/calcChain.xml><?xml version="1.0" encoding="utf-8"?>
<calcChain xmlns="http://schemas.openxmlformats.org/spreadsheetml/2006/main">
  <c r="I42" i="2"/>
  <c r="H42"/>
  <c r="G42" s="1"/>
  <c r="F42"/>
  <c r="E42"/>
  <c r="D42" s="1"/>
  <c r="I39"/>
  <c r="H39"/>
  <c r="G39" s="1"/>
  <c r="F39"/>
  <c r="E39"/>
  <c r="D39" s="1"/>
  <c r="I37"/>
  <c r="I36" s="1"/>
  <c r="H37"/>
  <c r="G37" s="1"/>
  <c r="F37"/>
  <c r="F36" s="1"/>
  <c r="E37"/>
  <c r="E36" s="1"/>
  <c r="I28"/>
  <c r="I27" s="1"/>
  <c r="H28"/>
  <c r="G28" s="1"/>
  <c r="F28"/>
  <c r="F27" s="1"/>
  <c r="E28"/>
  <c r="E27" s="1"/>
  <c r="I23"/>
  <c r="I22" s="1"/>
  <c r="H23"/>
  <c r="G23" s="1"/>
  <c r="F23"/>
  <c r="F22" s="1"/>
  <c r="E23"/>
  <c r="E22" s="1"/>
  <c r="H19"/>
  <c r="H18" s="1"/>
  <c r="F19"/>
  <c r="F18" s="1"/>
  <c r="E19"/>
  <c r="D19" s="1"/>
  <c r="I14"/>
  <c r="H14"/>
  <c r="G14" s="1"/>
  <c r="F14"/>
  <c r="E14"/>
  <c r="F12"/>
  <c r="E12"/>
  <c r="D12" s="1"/>
  <c r="I12"/>
  <c r="H12"/>
  <c r="G12" s="1"/>
  <c r="I9"/>
  <c r="H9"/>
  <c r="G9" s="1"/>
  <c r="F9"/>
  <c r="E9"/>
  <c r="D9" s="1"/>
  <c r="G51"/>
  <c r="G50"/>
  <c r="G43"/>
  <c r="G34"/>
  <c r="G32"/>
  <c r="G29"/>
  <c r="G26"/>
  <c r="G24"/>
  <c r="G20"/>
  <c r="G19" s="1"/>
  <c r="G18" s="1"/>
  <c r="G17"/>
  <c r="G15"/>
  <c r="G13"/>
  <c r="G10"/>
  <c r="D10"/>
  <c r="D13"/>
  <c r="D14"/>
  <c r="D15"/>
  <c r="D17"/>
  <c r="D20"/>
  <c r="D24"/>
  <c r="D26"/>
  <c r="D29"/>
  <c r="D32"/>
  <c r="D34"/>
  <c r="D38"/>
  <c r="D40"/>
  <c r="D43"/>
  <c r="D50"/>
  <c r="D51"/>
  <c r="D28" l="1"/>
  <c r="D37"/>
  <c r="E18"/>
  <c r="D23"/>
  <c r="H36"/>
  <c r="H22"/>
  <c r="G22" s="1"/>
  <c r="H27"/>
  <c r="D18"/>
  <c r="I55"/>
  <c r="H55"/>
  <c r="F55"/>
  <c r="E55"/>
  <c r="E52" s="1"/>
  <c r="D27"/>
  <c r="D22"/>
  <c r="I19"/>
  <c r="I18" s="1"/>
  <c r="E54" l="1"/>
  <c r="D55"/>
  <c r="E41"/>
  <c r="D41" s="1"/>
  <c r="I52"/>
  <c r="I41" s="1"/>
  <c r="I54"/>
  <c r="F52"/>
  <c r="F41" s="1"/>
  <c r="F54"/>
  <c r="H52"/>
  <c r="H54"/>
  <c r="G54" s="1"/>
  <c r="G55"/>
  <c r="G36"/>
  <c r="D36"/>
  <c r="G27"/>
  <c r="E8"/>
  <c r="I8"/>
  <c r="H8"/>
  <c r="F8"/>
  <c r="I7" l="1"/>
  <c r="E7"/>
  <c r="F7"/>
  <c r="D7" s="1"/>
  <c r="D54"/>
  <c r="H7"/>
  <c r="G7" s="1"/>
  <c r="G52"/>
  <c r="H41"/>
  <c r="G41" s="1"/>
  <c r="D52"/>
  <c r="G8"/>
  <c r="D8"/>
</calcChain>
</file>

<file path=xl/sharedStrings.xml><?xml version="1.0" encoding="utf-8"?>
<sst xmlns="http://schemas.openxmlformats.org/spreadsheetml/2006/main" count="127" uniqueCount="112">
  <si>
    <t>5.2.</t>
  </si>
  <si>
    <t xml:space="preserve">   С 2017 года в рамках программных мероприятий на территории МО образования Гулькевичский район  при содействии администрации муниципального образования Гулькевичский район осуществляет свою деятельность Центр поддержки предпринимательства Гулькевичский район.
В целях представления услуг для бизнеса по принципу «одного окна» на территории МО Гулькевичский район с 18 августа 2017 года на базе Гулькевичской ТПП осуществляет деятельность Центр поддержки предпринимательства. Задача центра – оказание на безвозмездной основе всесторонней информационно-консультационной помощи субъектам МСП Гулькевичского района, согласно положений Федерального закона от 24 июля 2007 года № 209-ФЗ «О развитии малого и среднего предпринимательства в Российской Федерации».
С начала 2019 года Центром поддержки предпринимательства оказано  333 консультации субъектам МСП, осуществляющих свою деятельность на территории МО Гулькевичский район. Заключены контракты с «Союз Гулькевичское ТПП» на оказание услуг по организации и проведению консультаций субъектам МСП, зарегестрированным и ведущим деятельность на территории МО Гулькевичский район: контракт от 03.12.18 г. на сумму 72,0 тыс. руб., контракт от 06.05.19 г. на сумму 434,0 тыс.руб.</t>
  </si>
  <si>
    <t xml:space="preserve">Наименование национального проекта/ регионального проекта/
муниципальной программы </t>
  </si>
  <si>
    <t xml:space="preserve">Руководитель реализации проекта в МО Гулькевичский район/ Мероприятие </t>
  </si>
  <si>
    <t xml:space="preserve">Утверждено,  </t>
  </si>
  <si>
    <t xml:space="preserve">Исполнено, </t>
  </si>
  <si>
    <t xml:space="preserve">тыс. рублей </t>
  </si>
  <si>
    <t xml:space="preserve">краевой бюджет </t>
  </si>
  <si>
    <t xml:space="preserve">бюджет МО </t>
  </si>
  <si>
    <t xml:space="preserve">  </t>
  </si>
  <si>
    <t xml:space="preserve">строительство пристройки к МБДОУ д/с № 2 </t>
  </si>
  <si>
    <t xml:space="preserve">Строительство пристроек к существующим зданиям и сооружениям муниципальных образовательных организаций, отдельно стоящих зданий на территории муниципальных образовательных организаций, реконструкция зданий под детские сады в целях создания дополнительных мест для содержания детей дошкольного возраста в муниципальных образовательных организациях, в том числе для размещения детей от   2 месяцев до 3 лет  </t>
  </si>
  <si>
    <t>10% - краевой бюджет, 90% - федеральный</t>
  </si>
  <si>
    <t>Профессионального обучение и дополнительное профессиональное образования граждан предпенсионного возраста</t>
  </si>
  <si>
    <t>Доп. проф. образование граждан предпенсионного возраста в количестве 23 человек</t>
  </si>
  <si>
    <t xml:space="preserve">устройство малогабаритной спортивной площадки для сдачи норм ГТО на территории с/к «Звездный» </t>
  </si>
  <si>
    <t>Предоставление субсидий местным бюджетам на софинансирование расходных обязательств муниципальных образований Краснодарского края в целях обеспечения условий для развития физической культуры и массового спорта, связанных с закупкой спортивно-технологического оборудования для создания малых спортивных площадок в рамках реализации регионального проекта Краснодарского края «Спорт - норма жизни». Срок реализации 2019 г.</t>
  </si>
  <si>
    <t>приобретение спортивного покрытия беговых дорожек и искусственного футбольнго поля для модернизации стадиона "Венец" в г.Гулькевичи</t>
  </si>
  <si>
    <t xml:space="preserve">выполнение проектной, рабочей документации и инженерных изысканий по объекту: здание амбулатории врача общей практики в п.Венцы </t>
  </si>
  <si>
    <t xml:space="preserve">открытие центров образования цифрового и гуманитарного профилей «Точка роста» в МБОУ СОШ №№ 13, 14, 15, 23 (приобретение учебного оборудования на 1601,1 тыс.руб., 4 школы) </t>
  </si>
  <si>
    <t xml:space="preserve">Предоставление субсидий общеобразовательным организациям на софинансирование  расходных обязательств,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(обновление материально технической базы для формирования у обучающихся современных технологических и гуманитарных навыков) </t>
  </si>
  <si>
    <t>Организация предоставления общедоступного и бесплатного начального общего, основного общего,среднего общего образования по основным общеобразовательным программам в рамках реализации мероприятий регионального проекта Краснодарского края "Современная школа" (обновление материально-технической базы для формирования у обучающихся современных навыков по предметной области "Технология" и других предметных областей)</t>
  </si>
  <si>
    <t>Викторов С.А.</t>
  </si>
  <si>
    <t>Муниципальная программа Гулькевичского городского поселения «Формирование современной городской среды» на территории Гулькевичского городского поселения Гулькевичского района на 2018-2022 годы</t>
  </si>
  <si>
    <t>Горошко А.А.</t>
  </si>
  <si>
    <t>Реализация программ формирования современной городской среды в Гулькевичском городском поселении</t>
  </si>
  <si>
    <t>Муниципальная программа сельского поселения Венцы-Заря «Формирование современной городской среды на территории сельского поселения Венцы-Заря Гулькевичского района на 2018-2022 годы»</t>
  </si>
  <si>
    <t>Вересов А.Г.</t>
  </si>
  <si>
    <t xml:space="preserve">Реализация программ формирования современной городской среды в сельском поселении Венцы-Заря </t>
  </si>
  <si>
    <t>выполнение работ по благоустройству одной дворовой территории   (пос. Венцы, ул. Красная, между домами № 5 и № 7) и одной общественной территории (пос.Венцы, ул.Советская, д.10 -территория ДК)</t>
  </si>
  <si>
    <t>Муниципальная программа Новоукраинского сельского поселения «Формирование современной городской среды на территории Новоукраинского сельского поселения Гулькевичского района на 2018-2022 годы»</t>
  </si>
  <si>
    <t>Иванова Н.А.</t>
  </si>
  <si>
    <t>Реализация программ формирования современной городской среды  в Новоукраинском сельском поселении</t>
  </si>
  <si>
    <t>выполнение работ по благоустройству общественной территории сельского поселения (с.Новоукраинское, ул.Красная, д.131 - территория ДК)</t>
  </si>
  <si>
    <t>Юрова С.А.</t>
  </si>
  <si>
    <t>Вовлечение крупных и средних предприятий базовых несырьевых отраслей экономики МО Гулькевичский район целевой группы в реализацию национального проекта</t>
  </si>
  <si>
    <t>Обучение сотрудников предприятий - участников инструментам повышения производительности труда</t>
  </si>
  <si>
    <t>Обучение сотрудников предприятий-участников инструментам повышения производительности труда</t>
  </si>
  <si>
    <t>оказание информационно-консультационных услуг субъектам малого и среднего предпринимательства, осуществляющих свою деятельность на территории муниципального образования Гулькевичский район</t>
  </si>
  <si>
    <t>Шевцов А.А.</t>
  </si>
  <si>
    <t xml:space="preserve">Субсидии местным бюджетам на софинансирование расходных обязательств в целях обеспечения условий для развития физической культуры и массового спорта, связанных с приобретением комплектов футбольных полей с икусственным покрытием и легкоатлетическими беговыми дорожками в рамках реализации регионального проекта Краснодарского края "Спорт - норма жизни", установелнных подпунктом 1.6.2.1 пункта 1.6.2 приложения 3 к государственной программе Краснодарского края "Развитие физической культуры и спорта" в 2019 году. Срок реализации 2019-2020 гг. </t>
  </si>
  <si>
    <t xml:space="preserve">В муниципальном образовании Гулькевичский район повышен уровень эффективности использования объектов муниципальной собственности, включенных в перечни имущества, предусмотренные статьей 18 Федерального закона от 24.07.2007 № 209-ФЗ «О развитии малого и среднего предпринимательства в Российской Федерации».
Характеристика результата муниципального проекта: в муниципальном образовании Гулькевичский район проведено 1 заседание рабочей группы по вопросам оказания имущественной поддержки субъектам МСП и организациям, образующим инфраструктуру поддержки субъектов МСП, деятельность которой направлена на исполнение требований, предусмотренных статьей 18 Федерального закона от 24.07.2007 № 209-ФЗ «О развитии малого и среднего предпринимательства в Российской Федерации». Организован процесс информирования населения муниципального образования Гулькевичский район о мерах поддержки МСП, оказываемых на муниципальном и региональном уровнях, посредством проведения 22 мероприятия (конференций, семинаров, совещаний, круглых столов и др.), ведения на инвестиционном портале муниципального образования Гулькевичский район раздела  «В помощь предпринимателю», публикаций в СМИ.                                                                                                                     </t>
  </si>
  <si>
    <t>Заместитель главы муниципального образования Гулькевичский район
по финансово-экономическим вопросам</t>
  </si>
  <si>
    <t>С.А. Юрова</t>
  </si>
  <si>
    <t>5. Национальный проект «Производительность труда и поддержка занятости»</t>
  </si>
  <si>
    <t>Прядко А.Г.</t>
  </si>
  <si>
    <t xml:space="preserve">Муниципальная программа муниципального образования Гулькевичский район «Развитие образования» </t>
  </si>
  <si>
    <t xml:space="preserve"> Власов А.И. </t>
  </si>
  <si>
    <t xml:space="preserve">Муниципальная программа МО Гулькевичский район «Развитие физической культуры и спорта в муниципальном образовании Гулькевичский район» </t>
  </si>
  <si>
    <t xml:space="preserve"> Прядко А.Г.</t>
  </si>
  <si>
    <t xml:space="preserve">Муниципальная программа муниципального образования Гулькевичский район «Развитие общественной инфраструктуры муниципального значения» </t>
  </si>
  <si>
    <t>Вовлечение крупных и средних предприятий базовых несырьевых отраслей экономики в реализацию национального проекта                                                                Результат по Краснодарскому краю: рост производительности труда на средних и крупных предприятиях базовых несырьевых отраслей экономики не ниже 5 % в год к 2024 году</t>
  </si>
  <si>
    <t xml:space="preserve">Муниципальная программа муниципального образования Гулькевичский район «Экономическое развитие и инновационная экономика в муниципальном образовании Гулькевичский район» </t>
  </si>
  <si>
    <t xml:space="preserve">Национальный проект  «Демография» </t>
  </si>
  <si>
    <t>1.1.</t>
  </si>
  <si>
    <t xml:space="preserve">Региональный проект «Содействие занятости женщин — создание условий дошкольного образования для детей в возрасте до трех лет» </t>
  </si>
  <si>
    <t>Региональный проект  «Старшее поколение»</t>
  </si>
  <si>
    <t>1.2.</t>
  </si>
  <si>
    <t>1.3.</t>
  </si>
  <si>
    <t>3.</t>
  </si>
  <si>
    <t xml:space="preserve">Национальный проект  «Образование» </t>
  </si>
  <si>
    <t>2.</t>
  </si>
  <si>
    <t>4.</t>
  </si>
  <si>
    <t>5.</t>
  </si>
  <si>
    <t xml:space="preserve">6. </t>
  </si>
  <si>
    <t>7.</t>
  </si>
  <si>
    <t xml:space="preserve">Национальный проект «Здравоохранение» </t>
  </si>
  <si>
    <t>Национальный проект «Жилье и городская среда»</t>
  </si>
  <si>
    <t xml:space="preserve"> Региональный проект «Спорт - норма жизни» </t>
  </si>
  <si>
    <t>2.1.</t>
  </si>
  <si>
    <r>
      <rPr>
        <b/>
        <i/>
        <sz val="22"/>
        <color indexed="8"/>
        <rFont val="Times New Roman"/>
        <family val="1"/>
        <charset val="204"/>
      </rPr>
      <t>Региональный проект «Развитие системы оказания первичной медико-санитарной помощи»</t>
    </r>
    <r>
      <rPr>
        <b/>
        <sz val="22"/>
        <color indexed="8"/>
        <rFont val="Times New Roman"/>
        <family val="1"/>
        <charset val="204"/>
      </rPr>
      <t xml:space="preserve"> </t>
    </r>
  </si>
  <si>
    <t>3.1.</t>
  </si>
  <si>
    <t xml:space="preserve">Региональный проект «Современная школа» </t>
  </si>
  <si>
    <t>4.1.</t>
  </si>
  <si>
    <t>Региональный проект «Формирование комфортной городской среды»</t>
  </si>
  <si>
    <t>5.1.</t>
  </si>
  <si>
    <t>Региональный проект «Системные меры по повышению производительности труда»</t>
  </si>
  <si>
    <t xml:space="preserve">Региональный проект «Адресная поддержка повышения производительности труда на предприятиях» </t>
  </si>
  <si>
    <t xml:space="preserve">Национальный проект  «Малое и среднее предпринимательство и поддержка индивидуальной предпринимательской инициатиы» </t>
  </si>
  <si>
    <t>6.1.</t>
  </si>
  <si>
    <t>6.2.</t>
  </si>
  <si>
    <t>6.3.</t>
  </si>
  <si>
    <r>
      <rPr>
        <b/>
        <i/>
        <sz val="26"/>
        <color indexed="8"/>
        <rFont val="Times New Roman"/>
        <family val="1"/>
        <charset val="204"/>
      </rPr>
      <t xml:space="preserve">Региональный проект «Улучшение условий ведения предпринимательской деятельности»             </t>
    </r>
    <r>
      <rPr>
        <b/>
        <sz val="22"/>
        <color indexed="8"/>
        <rFont val="Times New Roman"/>
        <family val="1"/>
        <charset val="204"/>
      </rPr>
      <t xml:space="preserve">                                       </t>
    </r>
    <r>
      <rPr>
        <b/>
        <u/>
        <sz val="22"/>
        <color indexed="8"/>
        <rFont val="Times New Roman"/>
        <family val="1"/>
        <charset val="204"/>
      </rPr>
      <t xml:space="preserve"> Цель: </t>
    </r>
    <r>
      <rPr>
        <sz val="22"/>
        <color indexed="8"/>
        <rFont val="Times New Roman"/>
        <family val="1"/>
        <charset val="204"/>
      </rPr>
      <t>Снижение административной нагрузки на малые и средние предприятия, расширение имущественной поддержки субъектов МСП, а также создание благоприятных условий осуществления деятельности для самозанятых граждан</t>
    </r>
  </si>
  <si>
    <t>6.4.</t>
  </si>
  <si>
    <t>Региональный проект "Экспорт продукции АПК"</t>
  </si>
  <si>
    <t>7.1.</t>
  </si>
  <si>
    <r>
      <rPr>
        <b/>
        <i/>
        <sz val="26"/>
        <color indexed="8"/>
        <rFont val="Times New Roman"/>
        <family val="1"/>
        <charset val="204"/>
      </rPr>
      <t>Региональный проект «Акселерация субъектов малого и среднего предпринимательства</t>
    </r>
    <r>
      <rPr>
        <sz val="22"/>
        <color indexed="8"/>
        <rFont val="Times New Roman"/>
        <family val="1"/>
        <charset val="204"/>
      </rPr>
      <t xml:space="preserve">  </t>
    </r>
    <r>
      <rPr>
        <b/>
        <u/>
        <sz val="22"/>
        <color indexed="8"/>
        <rFont val="Times New Roman"/>
        <family val="1"/>
        <charset val="204"/>
      </rPr>
      <t xml:space="preserve">Цель: </t>
    </r>
    <r>
      <rPr>
        <sz val="22"/>
        <color indexed="8"/>
        <rFont val="Times New Roman"/>
        <family val="1"/>
        <charset val="204"/>
      </rPr>
      <t>Обеспечить в Гулькевичском районе к 2024 году увеличение численности занятых в сфере малого и среднего предпринимательства, включая индивидуальных предпринимателей до 13,17 тыс.чел.</t>
    </r>
  </si>
  <si>
    <t xml:space="preserve"> Национальный проект "Международная кооперация и экспорт"</t>
  </si>
  <si>
    <t>Региональный проект "Создание системы поддержки фермеров и развитие сельскохозяйственной кооперации"</t>
  </si>
  <si>
    <t xml:space="preserve">Обеспечение благоприятных условий для развития субъектов МСП:
- консультационные услуги по вопросам маркетингового сопровождения деятельности бизнес-планированию субъектов МСП (разработка маркетинговой стратегии и планов, рекламной кампании, дизайна, разработка и продвижение бренда, организация системы сбыта продукции);
- консультационные услуги по вопросам патентно-лицензионного сопровождения деятельности субъектов  МСП (формирование патентно-лицензионной политики, патентование, разработка лицензионных договоров, определение цены лицензий);
- консультационные услуги по вопросам правового обеспечения деятельности субъектов МСП (в том числе составление и экспертиза договоров, соглашений, учредительных документов, должностных регламентов и инструкций, обеспечение представительства в судах общей юрисдикции, арбитражном и третейском судах, составление направляемых в суд документов;
- консультационные услуги по подбору персонала, по вопросам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иностран.рабочей силы);
- услуги по бухгалтерскому учету, заполнения деклараций;
- иные консультационные услуги субъектам МСП;
- проведение для субъектов МСП семинаров, конференций, форумов, круглых столов, тренингов, мастер-классов
</t>
  </si>
  <si>
    <r>
      <t xml:space="preserve">Региональный проект «Популяризация предпринимательства»                                                  </t>
    </r>
    <r>
      <rPr>
        <sz val="22"/>
        <color indexed="8"/>
        <rFont val="Times New Roman"/>
        <family val="1"/>
        <charset val="204"/>
      </rPr>
      <t xml:space="preserve"> </t>
    </r>
    <r>
      <rPr>
        <b/>
        <u/>
        <sz val="22"/>
        <color indexed="8"/>
        <rFont val="Times New Roman"/>
        <family val="1"/>
        <charset val="204"/>
      </rPr>
      <t>Цель:</t>
    </r>
    <r>
      <rPr>
        <u/>
        <sz val="22"/>
        <color indexed="8"/>
        <rFont val="Times New Roman"/>
        <family val="1"/>
        <charset val="204"/>
      </rPr>
      <t xml:space="preserve"> </t>
    </r>
    <r>
      <rPr>
        <sz val="22"/>
        <color indexed="8"/>
        <rFont val="Times New Roman"/>
        <family val="1"/>
        <charset val="204"/>
      </rPr>
      <t>формирование положительного образа предпринимательства среди населения Гулькевичского района</t>
    </r>
  </si>
  <si>
    <t>Согласно действующео регионального проекта "Экспорт продукции АПК" в рамках Национального проекта "Международная кооперация и экспорт" проведен мониторинг среди предприятий АПК Гулькевичского района о возможности экспортных  поставок на 2019 г. и на перспективу до 2024 г. В планах ООО "Крахмальный завод "Гулькевичский" с 2019 года разработаны прогнозные показатели по обьему экспорта продукции. С 2019 по 2024гг обьем экспорта продукции предприятия составит 10,5 тыс. тонн - 11,5 тыс. тонн. Основные экспортные направления - страны СНГ, а также страны Европы и Африки. Для развития экспорта используются ресурсы международных электронных площадок, таких как Alibaba, привлекаются международные трейдеры. Проводится работа с российским Экспортным центром по вопросам субсидирования транспортных расходов на экспорт продукции. За 2019 год реализовано на экспорт в страны СНГ 4 тыс. тонн продукции (мальтодекстрин, крахмал, корм для животных.  ССПК ККЗ " Кубань" осуществляет экспорт семян гибридной кукурузы в страны СНГ ( Беларуссия, Казахстан, Киргизия). За 2019 год реализовано на экспорт 435 тонн семян гибридной кукурузы,  что составило  5% от общего обьема реализации.</t>
  </si>
  <si>
    <t>По данным пенсионного фонда  в Гулькевичском районе работает всего 2506 граждан предпенсионного возраста. В 2019 году охвачено различными формами обучения прошли 41 чел. по специальностям: санитар (21 чел.), продавец прод.товаров (3 чел.) электромонтер (3 чел.), тьютерское сопровождение лиц с ОВЗ в инклюзивном образовании в условиях ведения в ГОС (2 чел.); прошли пповышение квалификации 1С-бухгалтерия (7 чел.), профессиональную  переподготовку: специалист по охране труда (2 чел.), сестра-хозяйка (ЦРБ - 3 чел.). Из федерального и краевого бюджетов выделено на эти цели 230,7 тыс. руб.</t>
  </si>
  <si>
    <t xml:space="preserve">Министерством экономики Краснодарского края определена целевая группа из 12 предприятий (2 -  пром., 1 - строительство, 9 - АПК).  Администрацией МО Гулькевичский район в министерство экономики края направлено письмо от 17.07.2019г. № 111-4054/19-01-19 по исключению 3-х предприятий из перечня целевых участников проекта с обоснованием причин.
2 предприятия целевой группы - АО "ДСУ-7" и ОАО "АПСК "Г" заключили соглашение с Федеральным центром компетенций и министерством экономики Краснодарского края.
 </t>
  </si>
  <si>
    <t>т 1,9 млн. руб. проведено обучение 15 работников, диагностика рабочих мест для внедрения системы 5S, разработан пошаговый план мероприятий на 5 лет (2019-2023 гг.) для ОАО "СК ЗСК" -  участника региональной программ "Повышение производительности труда и поддержка занятости в Краснодарском крае".
2 чел. ЗАО "ДСУ-7"  2019 г. прошли обучение в ФЦК (г. Москва) в качестве тренеров (ген.директор и руководитель проекта по операционным улучшениям), ими обучены  7 сотрудников предприятия. Также в качечестве тренеов в ФЦК прошли обучение 2 человека руководящего состава  ОАО "АПСК "Г, ими  обучено 20  работников предприятия.</t>
  </si>
  <si>
    <t>По итогам 2019 года численность занятых в сфере малого и среднего предпринимательства, включая индивидуальных предпринимателей составляет 9,188 тыс. человек.</t>
  </si>
  <si>
    <t>Муниципальные контракты заключены с ООО «Арти-Строй» (г.Армавир), на общую сумму (с учетом доп.соглашений) -
17 073,1тыс.руб., оплата произведена в полном объеме.</t>
  </si>
  <si>
    <t xml:space="preserve">Муниципальный контракт заключен с ИП Жданов П.И. г.Краснодар на общую сумму  3 237,3 тыс. руб. Контракт исполнен в полном объеме.                                                           </t>
  </si>
  <si>
    <t xml:space="preserve">Заключены контракты у единственного поставщика на общую сумму - 2 411,3 тыс.руб. 
Контракт на закупку оборудования заключен с ИП Бузов А.Н. (г.Краснодар), на общую сумму - 4 191,6 тыс.руб.
Контракты исполнены в полном объеме.
</t>
  </si>
  <si>
    <r>
      <t>Заключены контракты у единственного поставщика на общую сумму - 
1 900,7 тыс.руб.
Так же заключены контракты с:</t>
    </r>
    <r>
      <rPr>
        <sz val="24"/>
        <rFont val="Times New Roman"/>
        <family val="1"/>
        <charset val="204"/>
      </rPr>
      <t xml:space="preserve">
с ООО "СТРОНГ" (г.Крымск) на сумму 1 182,1 тыс.руб (МБОУ СОШ №16);
с ООО "ВСЕ ДЛЯ ШКОЛ" (г.Москва) на сумму 1 833,2 тыс.руб. (МБОУ СОШ №2);  </t>
    </r>
    <r>
      <rPr>
        <sz val="24"/>
        <color theme="1"/>
        <rFont val="Times New Roman"/>
        <family val="1"/>
        <charset val="204"/>
      </rPr>
      <t xml:space="preserve"> 
с ИП Бузов А.Н. (г.Краснодар) на сумму 664,4 тыс.руб. на поставку интерактивного оборудования (МБОУ СОШ №2, МБОУ СОШ №16 по 332,2 тыс.руб.).
Контракты исполнены в полном объеме.
</t>
    </r>
    <r>
      <rPr>
        <b/>
        <sz val="14"/>
        <color theme="1"/>
        <rFont val="Times New Roman"/>
        <family val="1"/>
        <charset val="204"/>
      </rPr>
      <t/>
    </r>
  </si>
  <si>
    <t>выполнение работ по благоустройству двух дворовых территорий:  ЗМР, д.16 и ул.Энергетиков, д. 2 и одной  общественной территории  расположенной на пересечении улиц Комсомольская, Советская, Шевченко г.Гулькевичи</t>
  </si>
  <si>
    <t xml:space="preserve">Контракт (выполнение работ по благоустройству дворовой территории МКД №16 ЗМР) на сумму 1 804,1 тыс.руб. (с учетом доп. соглашений) заключен с ИП Сарибекян А.Д. (г.Армавир), 13.09.2019г. заключен контракт на дополнительные работы на сумму 123,5 тыс.руб., работы выполнены и оплачены в полном объеме 
Контракт (выполнение работ по благоустройству дворовой территории МКД по ул. Энергетиков №2) заключен с ООО "Асфальт" на сумму 4 211,9 тыс. руб. (с учетом доп. соглашений)  работы выполнены и оплачены в полном объеме.
Контракт (выполнение работ по благоустройству общественной территории  расположенной на пересечении улиц Комсомольская, Советская, Шевченко г.Гулькевичи) заключен с ООО "Спецстрой" (г.Кропоткин) на сумму 5 373,1 тыс. руб. (с учетом доп. соглашений), работы выполнены и оплачены в полном объеме.
</t>
  </si>
  <si>
    <t xml:space="preserve">Контракт (благоустройство дворовой территории) заключен с ООО «Спецстрой» (г.Кропоткин) на сумму 4 124,3 тыс. руб. (с учетом доп. соглашений)  - работы выполнены и оплачены в полном объеме.
Контракт (благоустройство общественной территории) заключен с ООО Дорожно-строительная транспортная компания  (г.Армавир) на сумму 10 085,8 тыс. руб. (с учетом доп. соглашений) . Работы выполнены и оплачены в полном объеме.
</t>
  </si>
  <si>
    <t xml:space="preserve">Контракт (выполнение работ по благоустройству общественной территории (ул. Красная 131) заключен с ООО «Реал-Строй» г.Кропоткин на сумму 3 680,9 тыс. руб. 
22.10.2019г. подписано соглашение о расторжении мун. контракта на невыполненные объемы работ в сумме 31,9 тыс. руб.
Работы выполненыи оплачены в полном объеме.
</t>
  </si>
  <si>
    <t>Контракт заключен с ООО "КРД Строй"  г. Краснодар на сумму 25 258,7 тыс. руб. Товар поставлен и оплачен в полном объёме, торгово-промышленной палатой проведена экспертиза на соответствие товара.</t>
  </si>
  <si>
    <t>Контракт заключен с ООО "Талан Плюс" г.Краснодар, на сумму 1 130,5 тыс. руб.  Оплачено 40% контракта. Расчет гос.экспертизы получен 26.12.2019г. Оплатить не представилось возможным, в связи с окончанием года.</t>
  </si>
  <si>
    <t>Исп. Л.П. Александрова  8(861-60)5-18-74</t>
  </si>
  <si>
    <t>П.А. Прохоров 8(861-60)3-45-79</t>
  </si>
  <si>
    <t>ИНФОРМАЦИЯ
о реализации национальных проектов в муниципальном образовании Гулькевичский район
на 31 декабря 2019 года</t>
  </si>
  <si>
    <t>ВСЕГО:</t>
  </si>
  <si>
    <t xml:space="preserve">На 31 декабря 2019 года в районе действуют 3 с/х кооператива: ССПК ККЗ " Кубань"- кол-во членов - 33 хоз. субьекта. Вид деятельности - подработка семян гибридной кукурузы (с/п Кубань). СППК "Молодейка"-15 членов кооператива, вид деятельности: выращивание сои и пр-во соевого сыра (Гулькевичское г/п). СППК "Аква-Ферма "Алексеевская" - 4 члена кооператива; вид деятельности: переработка и консервирование рыбы, рыбоводство пресноводное, выращивание овощей защищенного грунта и т.д.  В 2018 г. по направлению "Начинающий фермер" (молочное и мясное направление животноводства) робедили в конкурсе  КФХ Андреев и КФХ Некрасова (с/п Кубань и Пушкинское с/п). В ноябре 2019г. СППК "Молодейка" поданы документы на участие во втором туре краевого конкурса по предоставлению грантов начинающим (осуществляющим деятельность не более 12 месяцев) СПК на развитие материально-технической базы. С  2015г. в районе осуществляет деятельность Союз фермеров "Гулькевичская районная АККОР", который оказывает помощь КФХ в решениии вопросов по сбыту продукции, оформлению документов на землю, по упрощению оформления временных работников на сезон уборки с/х культур, и по налогообложению. В 2019 г.  в рамках реализации регионального проекта  Краснодарского края «Создание системы поддержки фермеров и развития сельскохозяйственной кооперации» победителем краевого конкурса на предоставление грантов главам КФХ на реализацию «Агростартап» стал представитель Гулькевичского района –  ИП глава КФХ Гелунов Р.Н., в сумме 2 997 000,00 руб. по направлению "Развитие   пчеловодства". Распорядителем средств по предоставлению  гранта - Минсельхоз и перерабатывающей промышленности Краснодарского края. </t>
  </si>
  <si>
    <t xml:space="preserve">ВСЕГО в рамках 7 национальных (региональных) проектов: 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</si>
</sst>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1"/>
      <color theme="1"/>
      <name val="Calibri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2"/>
      <color indexed="8"/>
      <name val="Calibri"/>
      <family val="2"/>
      <charset val="204"/>
    </font>
    <font>
      <b/>
      <i/>
      <sz val="22"/>
      <color indexed="8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u/>
      <sz val="2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u/>
      <sz val="22"/>
      <color indexed="8"/>
      <name val="Times New Roman"/>
      <family val="1"/>
      <charset val="204"/>
    </font>
    <font>
      <u/>
      <sz val="22"/>
      <color indexed="8"/>
      <name val="Times New Roman"/>
      <family val="1"/>
      <charset val="204"/>
    </font>
    <font>
      <b/>
      <u/>
      <sz val="25"/>
      <color indexed="8"/>
      <name val="Times New Roman"/>
      <family val="1"/>
      <charset val="204"/>
    </font>
    <font>
      <sz val="20.5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b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6.5"/>
      <name val="Times New Roman"/>
      <family val="1"/>
      <charset val="204"/>
    </font>
    <font>
      <sz val="16.5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justify" vertical="top" wrapText="1" readingOrder="1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justify" vertical="top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5" fillId="0" borderId="1" xfId="0" applyFont="1" applyFill="1" applyBorder="1" applyAlignment="1">
      <alignment horizontal="center" vertical="top" wrapText="1" readingOrder="1"/>
    </xf>
    <xf numFmtId="0" fontId="12" fillId="0" borderId="1" xfId="0" applyFont="1" applyFill="1" applyBorder="1" applyAlignment="1">
      <alignment horizontal="left" vertical="top" wrapText="1" readingOrder="1"/>
    </xf>
    <xf numFmtId="0" fontId="12" fillId="0" borderId="1" xfId="0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>
      <alignment horizontal="left" vertical="top" wrapText="1" readingOrder="1"/>
    </xf>
    <xf numFmtId="0" fontId="0" fillId="0" borderId="0" xfId="0" applyFill="1"/>
    <xf numFmtId="0" fontId="11" fillId="0" borderId="2" xfId="0" applyFont="1" applyFill="1" applyBorder="1" applyAlignment="1">
      <alignment horizontal="left" vertical="top" wrapText="1" readingOrder="1"/>
    </xf>
    <xf numFmtId="0" fontId="12" fillId="0" borderId="3" xfId="0" applyFont="1" applyFill="1" applyBorder="1" applyAlignment="1">
      <alignment horizontal="left" vertical="top" wrapText="1" readingOrder="1"/>
    </xf>
    <xf numFmtId="0" fontId="12" fillId="0" borderId="3" xfId="0" applyFont="1" applyFill="1" applyBorder="1" applyAlignment="1">
      <alignment horizontal="center" vertical="top" wrapText="1" readingOrder="1"/>
    </xf>
    <xf numFmtId="0" fontId="12" fillId="2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17" fillId="2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vertical="center" wrapText="1" readingOrder="1"/>
    </xf>
    <xf numFmtId="0" fontId="19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left" vertical="top" wrapText="1" readingOrder="1"/>
    </xf>
    <xf numFmtId="0" fontId="11" fillId="3" borderId="1" xfId="0" applyFont="1" applyFill="1" applyBorder="1" applyAlignment="1">
      <alignment horizontal="justify" vertical="top" wrapText="1" readingOrder="1"/>
    </xf>
    <xf numFmtId="0" fontId="12" fillId="3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0" xfId="0" applyFill="1"/>
    <xf numFmtId="0" fontId="12" fillId="3" borderId="0" xfId="0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 vertical="center" wrapText="1" readingOrder="1"/>
    </xf>
    <xf numFmtId="0" fontId="16" fillId="3" borderId="0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 readingOrder="1"/>
    </xf>
    <xf numFmtId="0" fontId="25" fillId="3" borderId="1" xfId="0" applyFont="1" applyFill="1" applyBorder="1"/>
    <xf numFmtId="0" fontId="13" fillId="3" borderId="1" xfId="0" applyFont="1" applyFill="1" applyBorder="1"/>
    <xf numFmtId="0" fontId="23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 readingOrder="1"/>
    </xf>
    <xf numFmtId="0" fontId="16" fillId="3" borderId="2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left" vertical="top" wrapText="1" readingOrder="1"/>
    </xf>
    <xf numFmtId="0" fontId="7" fillId="3" borderId="2" xfId="0" applyFont="1" applyFill="1" applyBorder="1" applyAlignment="1">
      <alignment horizontal="center" vertical="top" wrapText="1" readingOrder="1"/>
    </xf>
    <xf numFmtId="0" fontId="17" fillId="3" borderId="1" xfId="0" applyFont="1" applyFill="1" applyBorder="1" applyAlignment="1">
      <alignment horizontal="left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 readingOrder="1"/>
    </xf>
    <xf numFmtId="0" fontId="16" fillId="3" borderId="3" xfId="0" applyFont="1" applyFill="1" applyBorder="1" applyAlignment="1">
      <alignment horizontal="center" vertical="center" wrapText="1" readingOrder="1"/>
    </xf>
    <xf numFmtId="0" fontId="0" fillId="3" borderId="2" xfId="0" applyFill="1" applyBorder="1"/>
    <xf numFmtId="164" fontId="27" fillId="3" borderId="1" xfId="0" applyNumberFormat="1" applyFont="1" applyFill="1" applyBorder="1" applyAlignment="1">
      <alignment horizontal="center" vertical="top" wrapText="1" readingOrder="1"/>
    </xf>
    <xf numFmtId="0" fontId="11" fillId="0" borderId="1" xfId="0" applyFont="1" applyFill="1" applyBorder="1" applyAlignment="1">
      <alignment horizontal="center" vertical="top" wrapText="1" readingOrder="1"/>
    </xf>
    <xf numFmtId="0" fontId="14" fillId="0" borderId="1" xfId="0" applyFont="1" applyFill="1" applyBorder="1" applyAlignment="1">
      <alignment horizontal="justify" vertical="top" wrapText="1" readingOrder="1"/>
    </xf>
    <xf numFmtId="0" fontId="11" fillId="0" borderId="1" xfId="0" applyFont="1" applyFill="1" applyBorder="1" applyAlignment="1">
      <alignment horizontal="left" vertical="top" wrapText="1" readingOrder="1"/>
    </xf>
    <xf numFmtId="0" fontId="32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0" fillId="0" borderId="3" xfId="0" applyFill="1" applyBorder="1"/>
    <xf numFmtId="0" fontId="0" fillId="0" borderId="1" xfId="0" applyFill="1" applyBorder="1"/>
    <xf numFmtId="0" fontId="0" fillId="0" borderId="2" xfId="0" applyFill="1" applyBorder="1"/>
    <xf numFmtId="0" fontId="1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 readingOrder="1"/>
    </xf>
    <xf numFmtId="0" fontId="35" fillId="0" borderId="0" xfId="0" applyFont="1" applyFill="1" applyBorder="1" applyAlignment="1">
      <alignment horizontal="center" wrapText="1" readingOrder="1"/>
    </xf>
    <xf numFmtId="0" fontId="11" fillId="0" borderId="0" xfId="0" applyFont="1" applyBorder="1"/>
    <xf numFmtId="0" fontId="31" fillId="0" borderId="0" xfId="0" applyFont="1"/>
    <xf numFmtId="0" fontId="4" fillId="3" borderId="2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 readingOrder="1"/>
    </xf>
    <xf numFmtId="164" fontId="27" fillId="3" borderId="2" xfId="0" applyNumberFormat="1" applyFont="1" applyFill="1" applyBorder="1" applyAlignment="1">
      <alignment horizontal="center" vertical="top" wrapText="1" readingOrder="1"/>
    </xf>
    <xf numFmtId="164" fontId="14" fillId="0" borderId="2" xfId="0" applyNumberFormat="1" applyFont="1" applyFill="1" applyBorder="1" applyAlignment="1">
      <alignment horizontal="center" vertical="top" wrapText="1" readingOrder="1"/>
    </xf>
    <xf numFmtId="164" fontId="14" fillId="0" borderId="3" xfId="0" applyNumberFormat="1" applyFont="1" applyFill="1" applyBorder="1" applyAlignment="1">
      <alignment horizontal="center" vertical="top" wrapText="1" readingOrder="1"/>
    </xf>
    <xf numFmtId="164" fontId="14" fillId="0" borderId="1" xfId="0" applyNumberFormat="1" applyFont="1" applyFill="1" applyBorder="1" applyAlignment="1">
      <alignment horizontal="center" vertical="top" wrapText="1" readingOrder="1"/>
    </xf>
    <xf numFmtId="164" fontId="14" fillId="0" borderId="1" xfId="0" applyNumberFormat="1" applyFont="1" applyBorder="1" applyAlignment="1">
      <alignment horizontal="center" vertical="top" wrapText="1" readingOrder="1"/>
    </xf>
    <xf numFmtId="164" fontId="17" fillId="3" borderId="1" xfId="0" applyNumberFormat="1" applyFont="1" applyFill="1" applyBorder="1" applyAlignment="1">
      <alignment horizontal="center" vertical="top" wrapText="1" readingOrder="1"/>
    </xf>
    <xf numFmtId="164" fontId="14" fillId="3" borderId="1" xfId="0" applyNumberFormat="1" applyFont="1" applyFill="1" applyBorder="1" applyAlignment="1">
      <alignment horizontal="center" vertical="top" wrapText="1" readingOrder="1"/>
    </xf>
    <xf numFmtId="164" fontId="14" fillId="0" borderId="1" xfId="0" applyNumberFormat="1" applyFont="1" applyFill="1" applyBorder="1" applyAlignment="1">
      <alignment vertical="top" readingOrder="1"/>
    </xf>
    <xf numFmtId="164" fontId="14" fillId="3" borderId="1" xfId="0" applyNumberFormat="1" applyFont="1" applyFill="1" applyBorder="1" applyAlignment="1">
      <alignment horizontal="center" vertical="top" readingOrder="1"/>
    </xf>
    <xf numFmtId="0" fontId="2" fillId="3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horizontal="right" vertical="top" wrapText="1"/>
    </xf>
    <xf numFmtId="164" fontId="12" fillId="3" borderId="1" xfId="0" applyNumberFormat="1" applyFont="1" applyFill="1" applyBorder="1" applyAlignment="1">
      <alignment horizontal="center" vertical="top" wrapText="1" readingOrder="1"/>
    </xf>
    <xf numFmtId="164" fontId="27" fillId="3" borderId="2" xfId="0" applyNumberFormat="1" applyFont="1" applyFill="1" applyBorder="1" applyAlignment="1">
      <alignment horizontal="center" vertical="top" wrapText="1" readingOrder="1"/>
    </xf>
    <xf numFmtId="164" fontId="27" fillId="3" borderId="3" xfId="0" applyNumberFormat="1" applyFont="1" applyFill="1" applyBorder="1" applyAlignment="1">
      <alignment horizontal="center" vertical="top" wrapText="1" readingOrder="1"/>
    </xf>
    <xf numFmtId="164" fontId="14" fillId="0" borderId="2" xfId="0" applyNumberFormat="1" applyFont="1" applyBorder="1" applyAlignment="1">
      <alignment horizontal="center" vertical="top" wrapText="1" readingOrder="1"/>
    </xf>
    <xf numFmtId="164" fontId="14" fillId="0" borderId="3" xfId="0" applyNumberFormat="1" applyFont="1" applyBorder="1" applyAlignment="1">
      <alignment horizontal="center" vertical="top" wrapText="1" readingOrder="1"/>
    </xf>
    <xf numFmtId="164" fontId="14" fillId="0" borderId="2" xfId="0" applyNumberFormat="1" applyFont="1" applyFill="1" applyBorder="1" applyAlignment="1">
      <alignment horizontal="center" vertical="top" wrapText="1" readingOrder="1"/>
    </xf>
    <xf numFmtId="164" fontId="14" fillId="0" borderId="3" xfId="0" applyNumberFormat="1" applyFont="1" applyFill="1" applyBorder="1" applyAlignment="1">
      <alignment horizontal="center" vertical="top" wrapText="1" readingOrder="1"/>
    </xf>
    <xf numFmtId="164" fontId="14" fillId="0" borderId="4" xfId="0" applyNumberFormat="1" applyFont="1" applyBorder="1" applyAlignment="1">
      <alignment horizontal="center" vertical="top" wrapText="1" readingOrder="1"/>
    </xf>
    <xf numFmtId="164" fontId="14" fillId="0" borderId="4" xfId="0" applyNumberFormat="1" applyFont="1" applyFill="1" applyBorder="1" applyAlignment="1">
      <alignment horizontal="center" vertical="top" wrapText="1" readingOrder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 wrapText="1" readingOrder="1"/>
    </xf>
    <xf numFmtId="0" fontId="11" fillId="0" borderId="3" xfId="0" applyFont="1" applyFill="1" applyBorder="1" applyAlignment="1">
      <alignment horizontal="center" vertical="top" wrapText="1" readingOrder="1"/>
    </xf>
    <xf numFmtId="0" fontId="29" fillId="0" borderId="2" xfId="0" applyFont="1" applyFill="1" applyBorder="1" applyAlignment="1">
      <alignment horizontal="center" vertical="top" wrapText="1" readingOrder="1"/>
    </xf>
    <xf numFmtId="0" fontId="29" fillId="0" borderId="3" xfId="0" applyFont="1" applyFill="1" applyBorder="1" applyAlignment="1">
      <alignment horizontal="center" vertical="top" wrapText="1" readingOrder="1"/>
    </xf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/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3" xfId="0" applyFont="1" applyFill="1" applyBorder="1" applyAlignment="1">
      <alignment horizontal="center" vertical="center" wrapText="1" readingOrder="1"/>
    </xf>
    <xf numFmtId="0" fontId="37" fillId="3" borderId="4" xfId="0" applyFont="1" applyFill="1" applyBorder="1" applyAlignment="1">
      <alignment horizontal="left" vertical="top" wrapText="1" readingOrder="1"/>
    </xf>
    <xf numFmtId="0" fontId="38" fillId="3" borderId="4" xfId="0" applyFont="1" applyFill="1" applyBorder="1" applyAlignment="1">
      <alignment horizontal="left" vertical="top" wrapText="1" readingOrder="1"/>
    </xf>
    <xf numFmtId="0" fontId="5" fillId="3" borderId="4" xfId="0" applyFont="1" applyFill="1" applyBorder="1" applyAlignment="1">
      <alignment horizontal="justify" vertical="top" wrapText="1" readingOrder="1"/>
    </xf>
    <xf numFmtId="0" fontId="10" fillId="3" borderId="3" xfId="0" applyFont="1" applyFill="1" applyBorder="1" applyAlignment="1">
      <alignment horizontal="justify" vertical="top" wrapText="1" readingOrder="1"/>
    </xf>
    <xf numFmtId="0" fontId="20" fillId="0" borderId="0" xfId="0" applyFont="1" applyFill="1" applyBorder="1" applyAlignment="1">
      <alignment horizontal="left" vertical="top" wrapText="1" readingOrder="1"/>
    </xf>
    <xf numFmtId="0" fontId="18" fillId="3" borderId="4" xfId="0" applyFont="1" applyFill="1" applyBorder="1" applyAlignment="1">
      <alignment horizontal="left" vertical="top" wrapText="1" readingOrder="1"/>
    </xf>
    <xf numFmtId="0" fontId="12" fillId="3" borderId="4" xfId="0" applyFont="1" applyFill="1" applyBorder="1" applyAlignment="1">
      <alignment horizontal="center" vertical="top" wrapText="1" readingOrder="1"/>
    </xf>
    <xf numFmtId="0" fontId="11" fillId="0" borderId="2" xfId="0" applyFont="1" applyFill="1" applyBorder="1" applyAlignment="1">
      <alignment horizontal="left" vertical="top" wrapText="1" readingOrder="1"/>
    </xf>
    <xf numFmtId="0" fontId="11" fillId="0" borderId="4" xfId="0" applyFont="1" applyFill="1" applyBorder="1" applyAlignment="1">
      <alignment horizontal="left" vertical="top" wrapText="1" readingOrder="1"/>
    </xf>
    <xf numFmtId="0" fontId="11" fillId="0" borderId="3" xfId="0" applyFont="1" applyFill="1" applyBorder="1" applyAlignment="1">
      <alignment horizontal="left" vertical="top" wrapText="1" readingOrder="1"/>
    </xf>
    <xf numFmtId="0" fontId="18" fillId="3" borderId="2" xfId="0" applyFont="1" applyFill="1" applyBorder="1" applyAlignment="1">
      <alignment horizontal="center" vertical="top" wrapText="1" readingOrder="1"/>
    </xf>
    <xf numFmtId="0" fontId="18" fillId="3" borderId="3" xfId="0" applyFont="1" applyFill="1" applyBorder="1" applyAlignment="1">
      <alignment horizontal="center" vertical="top" wrapText="1" readingOrder="1"/>
    </xf>
    <xf numFmtId="0" fontId="12" fillId="3" borderId="2" xfId="0" applyFont="1" applyFill="1" applyBorder="1" applyAlignment="1">
      <alignment horizontal="center" vertical="top" wrapText="1" readingOrder="1"/>
    </xf>
    <xf numFmtId="0" fontId="12" fillId="3" borderId="3" xfId="0" applyFont="1" applyFill="1" applyBorder="1" applyAlignment="1">
      <alignment horizontal="center" vertical="top" wrapText="1" readingOrder="1"/>
    </xf>
    <xf numFmtId="164" fontId="27" fillId="3" borderId="4" xfId="0" applyNumberFormat="1" applyFont="1" applyFill="1" applyBorder="1" applyAlignment="1">
      <alignment horizontal="center" vertical="top" wrapText="1" readingOrder="1"/>
    </xf>
    <xf numFmtId="0" fontId="5" fillId="0" borderId="2" xfId="0" applyFont="1" applyFill="1" applyBorder="1" applyAlignment="1">
      <alignment horizontal="center" vertical="top" wrapText="1" readingOrder="1"/>
    </xf>
    <xf numFmtId="0" fontId="5" fillId="0" borderId="4" xfId="0" applyFont="1" applyFill="1" applyBorder="1" applyAlignment="1">
      <alignment horizontal="center" vertical="top" wrapText="1" readingOrder="1"/>
    </xf>
    <xf numFmtId="0" fontId="5" fillId="0" borderId="3" xfId="0" applyFont="1" applyFill="1" applyBorder="1" applyAlignment="1">
      <alignment horizontal="center" vertical="top" wrapText="1" readingOrder="1"/>
    </xf>
    <xf numFmtId="0" fontId="12" fillId="0" borderId="2" xfId="0" applyFont="1" applyFill="1" applyBorder="1" applyAlignment="1">
      <alignment horizontal="left" vertical="top" wrapText="1" readingOrder="1"/>
    </xf>
    <xf numFmtId="0" fontId="15" fillId="0" borderId="4" xfId="0" applyFont="1" applyFill="1" applyBorder="1"/>
    <xf numFmtId="0" fontId="15" fillId="0" borderId="3" xfId="0" applyFont="1" applyFill="1" applyBorder="1"/>
    <xf numFmtId="0" fontId="4" fillId="0" borderId="2" xfId="0" applyFont="1" applyFill="1" applyBorder="1" applyAlignment="1">
      <alignment horizontal="left" vertical="top" wrapText="1" readingOrder="1"/>
    </xf>
    <xf numFmtId="0" fontId="36" fillId="0" borderId="3" xfId="0" applyFont="1" applyFill="1" applyBorder="1" applyAlignment="1">
      <alignment wrapText="1"/>
    </xf>
    <xf numFmtId="0" fontId="24" fillId="0" borderId="4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 readingOrder="1"/>
    </xf>
    <xf numFmtId="0" fontId="30" fillId="0" borderId="3" xfId="0" applyFont="1" applyFill="1" applyBorder="1" applyAlignment="1">
      <alignment horizontal="left" vertical="top" wrapText="1" readingOrder="1"/>
    </xf>
    <xf numFmtId="0" fontId="30" fillId="0" borderId="4" xfId="0" applyFont="1" applyFill="1" applyBorder="1" applyAlignment="1">
      <alignment horizontal="left" vertical="top" wrapText="1" readingOrder="1"/>
    </xf>
    <xf numFmtId="0" fontId="20" fillId="0" borderId="0" xfId="0" applyFont="1" applyBorder="1" applyAlignment="1">
      <alignment horizontal="center" wrapText="1"/>
    </xf>
    <xf numFmtId="0" fontId="26" fillId="0" borderId="0" xfId="0" applyFont="1"/>
    <xf numFmtId="0" fontId="14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11" fillId="0" borderId="1" xfId="0" applyFont="1" applyFill="1" applyBorder="1" applyAlignment="1">
      <alignment horizontal="center" vertical="top" wrapText="1" readingOrder="1"/>
    </xf>
    <xf numFmtId="164" fontId="14" fillId="0" borderId="1" xfId="0" applyNumberFormat="1" applyFont="1" applyFill="1" applyBorder="1" applyAlignment="1">
      <alignment horizontal="center" vertical="top" wrapText="1" readingOrder="1"/>
    </xf>
    <xf numFmtId="164" fontId="28" fillId="0" borderId="4" xfId="0" applyNumberFormat="1" applyFont="1" applyFill="1" applyBorder="1" applyAlignment="1">
      <alignment horizontal="center" vertical="top" wrapText="1" readingOrder="1"/>
    </xf>
    <xf numFmtId="0" fontId="0" fillId="0" borderId="1" xfId="0" applyBorder="1" applyAlignment="1"/>
    <xf numFmtId="0" fontId="20" fillId="0" borderId="1" xfId="0" applyFont="1" applyBorder="1" applyAlignment="1">
      <alignment horizontal="center" vertical="top" wrapText="1" readingOrder="1"/>
    </xf>
    <xf numFmtId="0" fontId="30" fillId="0" borderId="2" xfId="0" applyFont="1" applyFill="1" applyBorder="1" applyAlignment="1">
      <alignment vertical="top" wrapText="1" readingOrder="1"/>
    </xf>
    <xf numFmtId="0" fontId="30" fillId="0" borderId="3" xfId="0" applyFont="1" applyFill="1" applyBorder="1" applyAlignment="1">
      <alignment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tabSelected="1" view="pageBreakPreview" zoomScale="40" zoomScaleNormal="50" zoomScaleSheetLayoutView="40" workbookViewId="0">
      <selection activeCell="G59" sqref="G59"/>
    </sheetView>
  </sheetViews>
  <sheetFormatPr defaultColWidth="9" defaultRowHeight="15"/>
  <cols>
    <col min="1" max="1" width="9" customWidth="1"/>
    <col min="2" max="2" width="115.5703125" customWidth="1"/>
    <col min="3" max="3" width="34.42578125" customWidth="1"/>
    <col min="4" max="4" width="27.5703125" customWidth="1"/>
    <col min="5" max="5" width="21.28515625" customWidth="1"/>
    <col min="6" max="6" width="26.5703125" customWidth="1"/>
    <col min="7" max="7" width="34.42578125" customWidth="1"/>
    <col min="8" max="8" width="27.28515625" customWidth="1"/>
    <col min="9" max="9" width="26.42578125" customWidth="1"/>
    <col min="10" max="10" width="135.28515625" customWidth="1"/>
    <col min="11" max="11" width="0.140625" customWidth="1"/>
  </cols>
  <sheetData>
    <row r="1" spans="1:17" ht="119.25" customHeight="1">
      <c r="B1" s="129" t="s">
        <v>108</v>
      </c>
      <c r="C1" s="130"/>
      <c r="D1" s="130"/>
      <c r="E1" s="130"/>
      <c r="F1" s="130"/>
      <c r="G1" s="130"/>
      <c r="H1" s="130"/>
      <c r="I1" s="130"/>
      <c r="J1" s="130"/>
    </row>
    <row r="2" spans="1:17" ht="28.5" customHeight="1">
      <c r="B2" s="1"/>
      <c r="C2" s="1"/>
      <c r="D2" s="1"/>
      <c r="E2" s="1"/>
      <c r="F2" s="1"/>
      <c r="G2" s="1"/>
      <c r="H2" s="1"/>
      <c r="I2" s="1"/>
      <c r="J2" s="1"/>
    </row>
    <row r="3" spans="1:17" ht="30.75" customHeight="1">
      <c r="A3" s="137"/>
      <c r="B3" s="138" t="s">
        <v>2</v>
      </c>
      <c r="C3" s="131" t="s">
        <v>3</v>
      </c>
      <c r="D3" s="131" t="s">
        <v>4</v>
      </c>
      <c r="E3" s="131"/>
      <c r="F3" s="131"/>
      <c r="G3" s="131" t="s">
        <v>5</v>
      </c>
      <c r="H3" s="131"/>
      <c r="I3" s="131"/>
      <c r="J3" s="132"/>
    </row>
    <row r="4" spans="1:17" ht="30.75" customHeight="1">
      <c r="A4" s="137"/>
      <c r="B4" s="138"/>
      <c r="C4" s="131"/>
      <c r="D4" s="131" t="s">
        <v>6</v>
      </c>
      <c r="E4" s="131"/>
      <c r="F4" s="131"/>
      <c r="G4" s="131" t="s">
        <v>6</v>
      </c>
      <c r="H4" s="131"/>
      <c r="I4" s="131"/>
      <c r="J4" s="133"/>
    </row>
    <row r="5" spans="1:17" ht="30.75" customHeight="1">
      <c r="A5" s="137"/>
      <c r="B5" s="138"/>
      <c r="C5" s="131"/>
      <c r="D5" s="131" t="s">
        <v>109</v>
      </c>
      <c r="E5" s="131" t="s">
        <v>7</v>
      </c>
      <c r="F5" s="131" t="s">
        <v>8</v>
      </c>
      <c r="G5" s="131" t="s">
        <v>109</v>
      </c>
      <c r="H5" s="131" t="s">
        <v>7</v>
      </c>
      <c r="I5" s="131" t="s">
        <v>8</v>
      </c>
      <c r="J5" s="133"/>
    </row>
    <row r="6" spans="1:17" ht="156" customHeight="1">
      <c r="A6" s="137"/>
      <c r="B6" s="138"/>
      <c r="C6" s="131"/>
      <c r="D6" s="131"/>
      <c r="E6" s="131"/>
      <c r="F6" s="131"/>
      <c r="G6" s="131"/>
      <c r="H6" s="131"/>
      <c r="I6" s="131"/>
      <c r="J6" s="133"/>
    </row>
    <row r="7" spans="1:17" s="19" customFormat="1" ht="69" customHeight="1">
      <c r="A7" s="27">
        <v>7</v>
      </c>
      <c r="B7" s="27" t="s">
        <v>111</v>
      </c>
      <c r="C7" s="27"/>
      <c r="D7" s="80">
        <f>SUM(E7:F7)</f>
        <v>113619.49999999999</v>
      </c>
      <c r="E7" s="80">
        <f>SUM(E8,E18,E22,E27,E36,E41,E54)</f>
        <v>108615.29999999999</v>
      </c>
      <c r="F7" s="80">
        <f>SUM(F8,F18,F22,F27,F36,F41,F54)</f>
        <v>5004.2</v>
      </c>
      <c r="G7" s="80">
        <f>SUM(H7:I7)</f>
        <v>88313</v>
      </c>
      <c r="H7" s="80">
        <f>SUM(H8,H18,H22,H27,H36,H41,H54)</f>
        <v>84142.8</v>
      </c>
      <c r="I7" s="80">
        <f>SUM(I8,I18,I22,I27,I36,I41,I54)</f>
        <v>4170.2</v>
      </c>
      <c r="J7" s="27"/>
    </row>
    <row r="8" spans="1:17" ht="61.5" customHeight="1">
      <c r="A8" s="27">
        <v>1</v>
      </c>
      <c r="B8" s="35" t="s">
        <v>53</v>
      </c>
      <c r="C8" s="78" t="s">
        <v>9</v>
      </c>
      <c r="D8" s="52">
        <f t="shared" ref="D8:D55" si="0">SUM(E8:F8)</f>
        <v>65992.399999999994</v>
      </c>
      <c r="E8" s="52">
        <f>E9+E12+E14</f>
        <v>64056.299999999988</v>
      </c>
      <c r="F8" s="52">
        <f>F9+F12+F14</f>
        <v>1936.1</v>
      </c>
      <c r="G8" s="52">
        <f t="shared" ref="G8:G9" si="1">SUM(H8:I8)</f>
        <v>45799.8</v>
      </c>
      <c r="H8" s="52">
        <f>H9+H12+H14</f>
        <v>44432.600000000006</v>
      </c>
      <c r="I8" s="52">
        <f>I9+I12+I14</f>
        <v>1367.1999999999998</v>
      </c>
      <c r="J8" s="79"/>
    </row>
    <row r="9" spans="1:17" s="18" customFormat="1" ht="141" customHeight="1">
      <c r="A9" s="25" t="s">
        <v>54</v>
      </c>
      <c r="B9" s="26" t="s">
        <v>55</v>
      </c>
      <c r="C9" s="27" t="s">
        <v>45</v>
      </c>
      <c r="D9" s="52">
        <f t="shared" si="0"/>
        <v>18340.599999999999</v>
      </c>
      <c r="E9" s="52">
        <f>SUM(E10)</f>
        <v>17790.3</v>
      </c>
      <c r="F9" s="52">
        <f>SUM(F10)</f>
        <v>550.29999999999995</v>
      </c>
      <c r="G9" s="52">
        <f t="shared" si="1"/>
        <v>17073.099999999999</v>
      </c>
      <c r="H9" s="52">
        <f>SUM(H10)</f>
        <v>16560.8</v>
      </c>
      <c r="I9" s="52">
        <f>SUM(I10)</f>
        <v>512.29999999999995</v>
      </c>
      <c r="J9" s="27"/>
      <c r="K9" s="19"/>
      <c r="L9" s="19"/>
      <c r="M9" s="19"/>
      <c r="N9" s="19"/>
      <c r="O9" s="19"/>
      <c r="P9" s="19"/>
      <c r="Q9" s="19"/>
    </row>
    <row r="10" spans="1:17" ht="84.75" customHeight="1">
      <c r="A10" s="58"/>
      <c r="B10" s="16" t="s">
        <v>46</v>
      </c>
      <c r="C10" s="92" t="s">
        <v>10</v>
      </c>
      <c r="D10" s="83">
        <f t="shared" si="0"/>
        <v>18340.599999999999</v>
      </c>
      <c r="E10" s="85">
        <v>17790.3</v>
      </c>
      <c r="F10" s="85">
        <v>550.29999999999995</v>
      </c>
      <c r="G10" s="85">
        <f>SUM(H10:I11)</f>
        <v>17073.099999999999</v>
      </c>
      <c r="H10" s="85">
        <v>16560.8</v>
      </c>
      <c r="I10" s="85">
        <v>512.29999999999995</v>
      </c>
      <c r="J10" s="139" t="s">
        <v>96</v>
      </c>
      <c r="K10" s="14"/>
      <c r="L10" s="14"/>
      <c r="M10" s="14"/>
      <c r="N10" s="14"/>
      <c r="O10" s="14"/>
      <c r="P10" s="14"/>
      <c r="Q10" s="14"/>
    </row>
    <row r="11" spans="1:17" ht="240.75" customHeight="1">
      <c r="A11" s="59"/>
      <c r="B11" s="55" t="s">
        <v>11</v>
      </c>
      <c r="C11" s="134"/>
      <c r="D11" s="84"/>
      <c r="E11" s="86"/>
      <c r="F11" s="86"/>
      <c r="G11" s="86"/>
      <c r="H11" s="86"/>
      <c r="I11" s="86"/>
      <c r="J11" s="140"/>
      <c r="K11" s="14"/>
      <c r="L11" s="14"/>
      <c r="M11" s="14"/>
      <c r="N11" s="14"/>
      <c r="O11" s="14"/>
      <c r="P11" s="14"/>
      <c r="Q11" s="14"/>
    </row>
    <row r="12" spans="1:17" ht="78.75" customHeight="1">
      <c r="A12" s="25" t="s">
        <v>57</v>
      </c>
      <c r="B12" s="28" t="s">
        <v>56</v>
      </c>
      <c r="C12" s="27" t="s">
        <v>45</v>
      </c>
      <c r="D12" s="52">
        <f t="shared" si="0"/>
        <v>1459.1</v>
      </c>
      <c r="E12" s="52">
        <f>SUM(E13)</f>
        <v>1459.1</v>
      </c>
      <c r="F12" s="52">
        <f>SUM(F13)</f>
        <v>0</v>
      </c>
      <c r="G12" s="52">
        <f>SUM(H12:I12)</f>
        <v>230.7</v>
      </c>
      <c r="H12" s="52">
        <f>SUM(H13)</f>
        <v>230.7</v>
      </c>
      <c r="I12" s="52">
        <f>SUM(I13)</f>
        <v>0</v>
      </c>
      <c r="J12" s="29" t="s">
        <v>12</v>
      </c>
      <c r="K12" s="14"/>
      <c r="L12" s="14"/>
      <c r="M12" s="14"/>
      <c r="N12" s="14"/>
      <c r="O12" s="14"/>
      <c r="P12" s="14"/>
      <c r="Q12" s="14"/>
    </row>
    <row r="13" spans="1:17" s="14" customFormat="1" ht="345.75" customHeight="1">
      <c r="A13" s="59"/>
      <c r="B13" s="55" t="s">
        <v>13</v>
      </c>
      <c r="C13" s="53" t="s">
        <v>14</v>
      </c>
      <c r="D13" s="73">
        <f t="shared" si="0"/>
        <v>1459.1</v>
      </c>
      <c r="E13" s="72">
        <v>1459.1</v>
      </c>
      <c r="F13" s="72">
        <v>0</v>
      </c>
      <c r="G13" s="72">
        <f>SUM(H13:I13)</f>
        <v>230.7</v>
      </c>
      <c r="H13" s="72">
        <v>230.7</v>
      </c>
      <c r="I13" s="72">
        <v>0</v>
      </c>
      <c r="J13" s="54" t="s">
        <v>92</v>
      </c>
    </row>
    <row r="14" spans="1:17" ht="61.5" customHeight="1">
      <c r="A14" s="25" t="s">
        <v>58</v>
      </c>
      <c r="B14" s="28" t="s">
        <v>68</v>
      </c>
      <c r="C14" s="30" t="s">
        <v>47</v>
      </c>
      <c r="D14" s="52">
        <f t="shared" si="0"/>
        <v>46192.7</v>
      </c>
      <c r="E14" s="52">
        <f>SUM(E15:E17)</f>
        <v>44806.899999999994</v>
      </c>
      <c r="F14" s="52">
        <f>SUM(F15:F17)</f>
        <v>1385.8</v>
      </c>
      <c r="G14" s="52">
        <f>SUM(H14:I14)</f>
        <v>28496.000000000004</v>
      </c>
      <c r="H14" s="52">
        <f>SUM(H15:H17)</f>
        <v>27641.100000000002</v>
      </c>
      <c r="I14" s="52">
        <f>SUM(I15:I17)</f>
        <v>854.9</v>
      </c>
      <c r="J14" s="31"/>
      <c r="K14" s="14"/>
      <c r="L14" s="14"/>
      <c r="M14" s="14"/>
      <c r="N14" s="14"/>
      <c r="O14" s="14"/>
      <c r="P14" s="14"/>
      <c r="Q14" s="14"/>
    </row>
    <row r="15" spans="1:17" s="14" customFormat="1" ht="87" customHeight="1">
      <c r="A15" s="59"/>
      <c r="B15" s="11" t="s">
        <v>48</v>
      </c>
      <c r="C15" s="134" t="s">
        <v>15</v>
      </c>
      <c r="D15" s="83">
        <f t="shared" si="0"/>
        <v>3237.2999999999997</v>
      </c>
      <c r="E15" s="135">
        <v>3140.2</v>
      </c>
      <c r="F15" s="135">
        <v>97.1</v>
      </c>
      <c r="G15" s="85">
        <f>SUM(H15:I16)</f>
        <v>3237.2999999999997</v>
      </c>
      <c r="H15" s="135">
        <v>3140.2</v>
      </c>
      <c r="I15" s="135">
        <v>97.1</v>
      </c>
      <c r="J15" s="126" t="s">
        <v>97</v>
      </c>
    </row>
    <row r="16" spans="1:17" s="14" customFormat="1" ht="232.5" customHeight="1">
      <c r="A16" s="59"/>
      <c r="B16" s="55" t="s">
        <v>16</v>
      </c>
      <c r="C16" s="134"/>
      <c r="D16" s="84"/>
      <c r="E16" s="135"/>
      <c r="F16" s="135"/>
      <c r="G16" s="86"/>
      <c r="H16" s="135"/>
      <c r="I16" s="135"/>
      <c r="J16" s="127"/>
    </row>
    <row r="17" spans="1:10" s="14" customFormat="1" ht="316.5" customHeight="1">
      <c r="A17" s="59"/>
      <c r="B17" s="55" t="s">
        <v>40</v>
      </c>
      <c r="C17" s="53" t="s">
        <v>17</v>
      </c>
      <c r="D17" s="73">
        <f t="shared" si="0"/>
        <v>42955.399999999994</v>
      </c>
      <c r="E17" s="72">
        <v>41666.699999999997</v>
      </c>
      <c r="F17" s="72">
        <v>1288.7</v>
      </c>
      <c r="G17" s="72">
        <f>SUM(H17:I17)</f>
        <v>25258.7</v>
      </c>
      <c r="H17" s="72">
        <v>24500.9</v>
      </c>
      <c r="I17" s="72">
        <v>757.8</v>
      </c>
      <c r="J17" s="57" t="s">
        <v>104</v>
      </c>
    </row>
    <row r="18" spans="1:10" s="33" customFormat="1" ht="87" customHeight="1">
      <c r="A18" s="23" t="s">
        <v>61</v>
      </c>
      <c r="B18" s="24" t="s">
        <v>66</v>
      </c>
      <c r="C18" s="32"/>
      <c r="D18" s="52">
        <f t="shared" si="0"/>
        <v>1700</v>
      </c>
      <c r="E18" s="69">
        <f t="shared" ref="E18:H19" si="2">SUM(E19)</f>
        <v>1700</v>
      </c>
      <c r="F18" s="69">
        <f t="shared" si="2"/>
        <v>0</v>
      </c>
      <c r="G18" s="69">
        <f t="shared" si="2"/>
        <v>452.2</v>
      </c>
      <c r="H18" s="69">
        <f t="shared" si="2"/>
        <v>452.2</v>
      </c>
      <c r="I18" s="69">
        <f t="shared" ref="I18:I19" si="3">I19</f>
        <v>0</v>
      </c>
      <c r="J18" s="32"/>
    </row>
    <row r="19" spans="1:10" s="34" customFormat="1" ht="96" customHeight="1">
      <c r="A19" s="25" t="s">
        <v>69</v>
      </c>
      <c r="B19" s="28" t="s">
        <v>70</v>
      </c>
      <c r="C19" s="27" t="s">
        <v>49</v>
      </c>
      <c r="D19" s="52">
        <f t="shared" si="0"/>
        <v>1700</v>
      </c>
      <c r="E19" s="52">
        <f t="shared" si="2"/>
        <v>1700</v>
      </c>
      <c r="F19" s="52">
        <f t="shared" si="2"/>
        <v>0</v>
      </c>
      <c r="G19" s="52">
        <f t="shared" si="2"/>
        <v>452.2</v>
      </c>
      <c r="H19" s="52">
        <f t="shared" si="2"/>
        <v>452.2</v>
      </c>
      <c r="I19" s="52">
        <f t="shared" si="3"/>
        <v>0</v>
      </c>
      <c r="J19" s="27"/>
    </row>
    <row r="20" spans="1:10" s="14" customFormat="1" ht="118.5" customHeight="1">
      <c r="A20" s="58"/>
      <c r="B20" s="16" t="s">
        <v>50</v>
      </c>
      <c r="C20" s="92" t="s">
        <v>18</v>
      </c>
      <c r="D20" s="83">
        <f t="shared" si="0"/>
        <v>1700</v>
      </c>
      <c r="E20" s="136">
        <v>1700</v>
      </c>
      <c r="F20" s="88">
        <v>0</v>
      </c>
      <c r="G20" s="85">
        <f>SUM(H20:I21)</f>
        <v>452.2</v>
      </c>
      <c r="H20" s="88">
        <v>452.2</v>
      </c>
      <c r="I20" s="88">
        <v>0</v>
      </c>
      <c r="J20" s="123" t="s">
        <v>105</v>
      </c>
    </row>
    <row r="21" spans="1:10" s="14" customFormat="1" ht="195" customHeight="1">
      <c r="A21" s="60"/>
      <c r="B21" s="15" t="s">
        <v>18</v>
      </c>
      <c r="C21" s="91"/>
      <c r="D21" s="84"/>
      <c r="E21" s="136"/>
      <c r="F21" s="88"/>
      <c r="G21" s="86"/>
      <c r="H21" s="88"/>
      <c r="I21" s="88"/>
      <c r="J21" s="123"/>
    </row>
    <row r="22" spans="1:10" s="34" customFormat="1" ht="33">
      <c r="A22" s="27" t="s">
        <v>59</v>
      </c>
      <c r="B22" s="35" t="s">
        <v>60</v>
      </c>
      <c r="C22" s="27"/>
      <c r="D22" s="52">
        <f t="shared" si="0"/>
        <v>12183.300000000001</v>
      </c>
      <c r="E22" s="52">
        <f>SUM(E23)</f>
        <v>11817.7</v>
      </c>
      <c r="F22" s="52">
        <f>SUM(F23)</f>
        <v>365.6</v>
      </c>
      <c r="G22" s="52">
        <f>SUM(H22:I22)</f>
        <v>12183.300000000001</v>
      </c>
      <c r="H22" s="52">
        <f>SUM(H23)</f>
        <v>11817.7</v>
      </c>
      <c r="I22" s="52">
        <f>SUM(I23)</f>
        <v>365.6</v>
      </c>
      <c r="J22" s="27"/>
    </row>
    <row r="23" spans="1:10" s="34" customFormat="1" ht="35.25" customHeight="1">
      <c r="A23" s="25" t="s">
        <v>71</v>
      </c>
      <c r="B23" s="28" t="s">
        <v>72</v>
      </c>
      <c r="C23" s="27" t="s">
        <v>45</v>
      </c>
      <c r="D23" s="52">
        <f t="shared" si="0"/>
        <v>12183.300000000001</v>
      </c>
      <c r="E23" s="52">
        <f>SUM(E24:E26)</f>
        <v>11817.7</v>
      </c>
      <c r="F23" s="52">
        <f>SUM(F24:F26)</f>
        <v>365.6</v>
      </c>
      <c r="G23" s="52">
        <f>SUM(H23:I23)</f>
        <v>12183.300000000001</v>
      </c>
      <c r="H23" s="52">
        <f>SUM(H24:H26)</f>
        <v>11817.7</v>
      </c>
      <c r="I23" s="52">
        <f>SUM(I24:I26)</f>
        <v>365.6</v>
      </c>
      <c r="J23" s="27"/>
    </row>
    <row r="24" spans="1:10" s="14" customFormat="1" ht="81" customHeight="1">
      <c r="A24" s="58"/>
      <c r="B24" s="16" t="s">
        <v>46</v>
      </c>
      <c r="C24" s="92" t="s">
        <v>19</v>
      </c>
      <c r="D24" s="83">
        <f t="shared" si="0"/>
        <v>6602.9000000000005</v>
      </c>
      <c r="E24" s="88">
        <v>6404.8</v>
      </c>
      <c r="F24" s="88">
        <v>198.1</v>
      </c>
      <c r="G24" s="85">
        <f>SUM(H24:I25)</f>
        <v>6602.9000000000005</v>
      </c>
      <c r="H24" s="88">
        <v>6404.8</v>
      </c>
      <c r="I24" s="88">
        <v>198.1</v>
      </c>
      <c r="J24" s="124" t="s">
        <v>98</v>
      </c>
    </row>
    <row r="25" spans="1:10" s="14" customFormat="1" ht="353.25" customHeight="1">
      <c r="A25" s="59"/>
      <c r="B25" s="55" t="s">
        <v>20</v>
      </c>
      <c r="C25" s="134"/>
      <c r="D25" s="84"/>
      <c r="E25" s="86"/>
      <c r="F25" s="86"/>
      <c r="G25" s="86"/>
      <c r="H25" s="86"/>
      <c r="I25" s="86"/>
      <c r="J25" s="125"/>
    </row>
    <row r="26" spans="1:10" s="14" customFormat="1" ht="404.25" customHeight="1">
      <c r="A26" s="60"/>
      <c r="B26" s="15" t="s">
        <v>21</v>
      </c>
      <c r="C26" s="20"/>
      <c r="D26" s="73">
        <f t="shared" si="0"/>
        <v>5580.4</v>
      </c>
      <c r="E26" s="70">
        <v>5412.9</v>
      </c>
      <c r="F26" s="70">
        <v>167.5</v>
      </c>
      <c r="G26" s="70">
        <f>SUM(H26:I26)</f>
        <v>5580.4</v>
      </c>
      <c r="H26" s="70">
        <v>5412.9</v>
      </c>
      <c r="I26" s="70">
        <v>167.5</v>
      </c>
      <c r="J26" s="56" t="s">
        <v>99</v>
      </c>
    </row>
    <row r="27" spans="1:10" s="34" customFormat="1" ht="81" customHeight="1">
      <c r="A27" s="27" t="s">
        <v>62</v>
      </c>
      <c r="B27" s="35" t="s">
        <v>67</v>
      </c>
      <c r="C27" s="27"/>
      <c r="D27" s="52">
        <f t="shared" si="0"/>
        <v>33237.800000000003</v>
      </c>
      <c r="E27" s="52">
        <f>SUM(E28)</f>
        <v>31041.3</v>
      </c>
      <c r="F27" s="52">
        <f>SUM(F28)</f>
        <v>2196.5</v>
      </c>
      <c r="G27" s="52">
        <f>SUM(H27:I27)</f>
        <v>29371.7</v>
      </c>
      <c r="H27" s="52">
        <f>SUM(H28)</f>
        <v>27440.3</v>
      </c>
      <c r="I27" s="52">
        <f>SUM(I28)</f>
        <v>1931.4</v>
      </c>
      <c r="J27" s="27"/>
    </row>
    <row r="28" spans="1:10" s="36" customFormat="1" ht="79.5" customHeight="1">
      <c r="A28" s="25" t="s">
        <v>73</v>
      </c>
      <c r="B28" s="28" t="s">
        <v>74</v>
      </c>
      <c r="C28" s="25" t="s">
        <v>22</v>
      </c>
      <c r="D28" s="52">
        <f t="shared" si="0"/>
        <v>33237.800000000003</v>
      </c>
      <c r="E28" s="74">
        <f>SUM(E29:E35)</f>
        <v>31041.3</v>
      </c>
      <c r="F28" s="74">
        <f>SUM(F29:F35)</f>
        <v>2196.5</v>
      </c>
      <c r="G28" s="52">
        <f>SUM(H28:I28)</f>
        <v>29371.7</v>
      </c>
      <c r="H28" s="74">
        <f>SUM(H29:H35)</f>
        <v>27440.3</v>
      </c>
      <c r="I28" s="74">
        <f>SUM(I29:I35)</f>
        <v>1931.4</v>
      </c>
      <c r="J28" s="25"/>
    </row>
    <row r="29" spans="1:10" s="14" customFormat="1" ht="112.5" customHeight="1">
      <c r="A29" s="58"/>
      <c r="B29" s="16" t="s">
        <v>23</v>
      </c>
      <c r="C29" s="17" t="s">
        <v>24</v>
      </c>
      <c r="D29" s="83">
        <f t="shared" si="0"/>
        <v>13236.8</v>
      </c>
      <c r="E29" s="85">
        <v>12566.8</v>
      </c>
      <c r="F29" s="85">
        <v>670</v>
      </c>
      <c r="G29" s="85">
        <f>SUM(H29:I31)</f>
        <v>11512.6</v>
      </c>
      <c r="H29" s="85">
        <v>10937</v>
      </c>
      <c r="I29" s="85">
        <v>575.6</v>
      </c>
      <c r="J29" s="126" t="s">
        <v>101</v>
      </c>
    </row>
    <row r="30" spans="1:10" s="14" customFormat="1" ht="409.5" customHeight="1">
      <c r="A30" s="89"/>
      <c r="B30" s="91" t="s">
        <v>25</v>
      </c>
      <c r="C30" s="93" t="s">
        <v>100</v>
      </c>
      <c r="D30" s="87"/>
      <c r="E30" s="88"/>
      <c r="F30" s="88"/>
      <c r="G30" s="88"/>
      <c r="H30" s="88"/>
      <c r="I30" s="88"/>
      <c r="J30" s="128"/>
    </row>
    <row r="31" spans="1:10" s="14" customFormat="1" ht="81" customHeight="1">
      <c r="A31" s="90"/>
      <c r="B31" s="92"/>
      <c r="C31" s="94"/>
      <c r="D31" s="84"/>
      <c r="E31" s="86"/>
      <c r="F31" s="86"/>
      <c r="G31" s="86"/>
      <c r="H31" s="86"/>
      <c r="I31" s="86"/>
      <c r="J31" s="127"/>
    </row>
    <row r="32" spans="1:10" s="14" customFormat="1" ht="119.25" customHeight="1">
      <c r="A32" s="59"/>
      <c r="B32" s="11" t="s">
        <v>26</v>
      </c>
      <c r="C32" s="12" t="s">
        <v>27</v>
      </c>
      <c r="D32" s="83">
        <f t="shared" si="0"/>
        <v>16320.1</v>
      </c>
      <c r="E32" s="85">
        <v>15014.5</v>
      </c>
      <c r="F32" s="85">
        <v>1305.5999999999999</v>
      </c>
      <c r="G32" s="85">
        <f>SUM(H32:I33)</f>
        <v>14210.099999999999</v>
      </c>
      <c r="H32" s="85">
        <v>13073.3</v>
      </c>
      <c r="I32" s="85">
        <v>1136.8</v>
      </c>
      <c r="J32" s="126" t="s">
        <v>102</v>
      </c>
    </row>
    <row r="33" spans="1:17" s="14" customFormat="1" ht="378" customHeight="1">
      <c r="A33" s="59"/>
      <c r="B33" s="55" t="s">
        <v>28</v>
      </c>
      <c r="C33" s="10" t="s">
        <v>29</v>
      </c>
      <c r="D33" s="84"/>
      <c r="E33" s="86"/>
      <c r="F33" s="86"/>
      <c r="G33" s="86"/>
      <c r="H33" s="86"/>
      <c r="I33" s="86"/>
      <c r="J33" s="127"/>
    </row>
    <row r="34" spans="1:17" s="14" customFormat="1" ht="157.5" customHeight="1">
      <c r="A34" s="59"/>
      <c r="B34" s="11" t="s">
        <v>30</v>
      </c>
      <c r="C34" s="12" t="s">
        <v>31</v>
      </c>
      <c r="D34" s="73">
        <f t="shared" si="0"/>
        <v>3680.9</v>
      </c>
      <c r="E34" s="85">
        <v>3460</v>
      </c>
      <c r="F34" s="85">
        <v>220.9</v>
      </c>
      <c r="G34" s="70">
        <f>SUM(H34:I35)</f>
        <v>3649</v>
      </c>
      <c r="H34" s="85">
        <v>3430</v>
      </c>
      <c r="I34" s="85">
        <v>219</v>
      </c>
      <c r="J34" s="126" t="s">
        <v>103</v>
      </c>
    </row>
    <row r="35" spans="1:17" s="14" customFormat="1" ht="328.5" customHeight="1">
      <c r="A35" s="59"/>
      <c r="B35" s="55" t="s">
        <v>32</v>
      </c>
      <c r="C35" s="53" t="s">
        <v>33</v>
      </c>
      <c r="D35" s="73"/>
      <c r="E35" s="86"/>
      <c r="F35" s="86"/>
      <c r="G35" s="71"/>
      <c r="H35" s="86"/>
      <c r="I35" s="86"/>
      <c r="J35" s="127"/>
    </row>
    <row r="36" spans="1:17" s="33" customFormat="1" ht="114" customHeight="1">
      <c r="A36" s="27" t="s">
        <v>63</v>
      </c>
      <c r="B36" s="35" t="s">
        <v>44</v>
      </c>
      <c r="C36" s="37"/>
      <c r="D36" s="75">
        <f t="shared" si="0"/>
        <v>0</v>
      </c>
      <c r="E36" s="52">
        <f>SUM(E37)</f>
        <v>0</v>
      </c>
      <c r="F36" s="52">
        <f>SUM(F37)</f>
        <v>0</v>
      </c>
      <c r="G36" s="52">
        <f>SUM(H36:I36)</f>
        <v>0</v>
      </c>
      <c r="H36" s="52">
        <f>SUM(H37)</f>
        <v>0</v>
      </c>
      <c r="I36" s="52">
        <f>SUM(I37)</f>
        <v>0</v>
      </c>
      <c r="J36" s="31"/>
    </row>
    <row r="37" spans="1:17" s="33" customFormat="1" ht="66">
      <c r="A37" s="25" t="s">
        <v>75</v>
      </c>
      <c r="B37" s="28" t="s">
        <v>76</v>
      </c>
      <c r="C37" s="30" t="s">
        <v>34</v>
      </c>
      <c r="D37" s="75">
        <f t="shared" si="0"/>
        <v>0</v>
      </c>
      <c r="E37" s="52">
        <f>SUM(E38)</f>
        <v>0</v>
      </c>
      <c r="F37" s="52">
        <f>SUM(F38)</f>
        <v>0</v>
      </c>
      <c r="G37" s="52">
        <f>SUM(H37:I37)</f>
        <v>0</v>
      </c>
      <c r="H37" s="52">
        <f>SUM(H38)</f>
        <v>0</v>
      </c>
      <c r="I37" s="52">
        <f>SUM(I38)</f>
        <v>0</v>
      </c>
      <c r="J37" s="38"/>
    </row>
    <row r="38" spans="1:17" s="14" customFormat="1" ht="408" customHeight="1">
      <c r="A38" s="59"/>
      <c r="B38" s="55" t="s">
        <v>51</v>
      </c>
      <c r="C38" s="61" t="s">
        <v>35</v>
      </c>
      <c r="D38" s="73">
        <f t="shared" si="0"/>
        <v>0</v>
      </c>
      <c r="E38" s="76"/>
      <c r="F38" s="76"/>
      <c r="G38" s="76"/>
      <c r="H38" s="76"/>
      <c r="I38" s="76"/>
      <c r="J38" s="62" t="s">
        <v>93</v>
      </c>
    </row>
    <row r="39" spans="1:17" s="33" customFormat="1" ht="141" customHeight="1">
      <c r="A39" s="39" t="s">
        <v>0</v>
      </c>
      <c r="B39" s="28" t="s">
        <v>77</v>
      </c>
      <c r="C39" s="30" t="s">
        <v>34</v>
      </c>
      <c r="D39" s="52">
        <f t="shared" si="0"/>
        <v>0</v>
      </c>
      <c r="E39" s="77">
        <f>SUM(E40)</f>
        <v>0</v>
      </c>
      <c r="F39" s="77">
        <f>SUM(F40)</f>
        <v>0</v>
      </c>
      <c r="G39" s="77">
        <f>SUM(H39:I39)</f>
        <v>0</v>
      </c>
      <c r="H39" s="77">
        <f>SUM(H40)</f>
        <v>0</v>
      </c>
      <c r="I39" s="77">
        <f>SUM(I40)</f>
        <v>0</v>
      </c>
      <c r="J39" s="40"/>
    </row>
    <row r="40" spans="1:17" s="14" customFormat="1" ht="274.5" customHeight="1">
      <c r="A40" s="59"/>
      <c r="B40" s="55" t="s">
        <v>36</v>
      </c>
      <c r="C40" s="53" t="s">
        <v>37</v>
      </c>
      <c r="D40" s="73">
        <f t="shared" si="0"/>
        <v>0</v>
      </c>
      <c r="E40" s="76"/>
      <c r="F40" s="76"/>
      <c r="G40" s="76"/>
      <c r="H40" s="76"/>
      <c r="I40" s="76"/>
      <c r="J40" s="63" t="s">
        <v>94</v>
      </c>
    </row>
    <row r="41" spans="1:17" s="33" customFormat="1" ht="140.25" customHeight="1">
      <c r="A41" s="27" t="s">
        <v>64</v>
      </c>
      <c r="B41" s="41" t="s">
        <v>78</v>
      </c>
      <c r="C41" s="30" t="s">
        <v>34</v>
      </c>
      <c r="D41" s="52">
        <f>SUM(E41:F41)</f>
        <v>506</v>
      </c>
      <c r="E41" s="52">
        <f>SUM(E42,E50,E51,E52)</f>
        <v>0</v>
      </c>
      <c r="F41" s="52">
        <f>SUM(F42,F50,F51,F52)</f>
        <v>506</v>
      </c>
      <c r="G41" s="52">
        <f>SUM(H41:I41)</f>
        <v>506</v>
      </c>
      <c r="H41" s="52">
        <f>SUM(H42,H50,H51,H52)</f>
        <v>0</v>
      </c>
      <c r="I41" s="52">
        <f>SUM(I42,I50,I51,I52)</f>
        <v>506</v>
      </c>
      <c r="J41" s="42"/>
    </row>
    <row r="42" spans="1:17" s="33" customFormat="1" ht="146.25" customHeight="1">
      <c r="A42" s="25" t="s">
        <v>79</v>
      </c>
      <c r="B42" s="43" t="s">
        <v>90</v>
      </c>
      <c r="C42" s="30" t="s">
        <v>34</v>
      </c>
      <c r="D42" s="52">
        <f t="shared" si="0"/>
        <v>506</v>
      </c>
      <c r="E42" s="52">
        <f>SUM(E43)</f>
        <v>0</v>
      </c>
      <c r="F42" s="52">
        <f>SUM(F43)</f>
        <v>506</v>
      </c>
      <c r="G42" s="52">
        <f>SUM(H42:I42)</f>
        <v>506</v>
      </c>
      <c r="H42" s="52">
        <f>SUM(H43)</f>
        <v>0</v>
      </c>
      <c r="I42" s="52">
        <f>SUM(I43)</f>
        <v>506</v>
      </c>
      <c r="J42" s="31"/>
    </row>
    <row r="43" spans="1:17" ht="30.75" customHeight="1">
      <c r="A43" s="95"/>
      <c r="B43" s="118" t="s">
        <v>52</v>
      </c>
      <c r="C43" s="115" t="s">
        <v>38</v>
      </c>
      <c r="D43" s="83">
        <f t="shared" si="0"/>
        <v>506</v>
      </c>
      <c r="E43" s="85">
        <v>0</v>
      </c>
      <c r="F43" s="85">
        <v>506</v>
      </c>
      <c r="G43" s="85">
        <f>SUM(H43:I49)</f>
        <v>506</v>
      </c>
      <c r="H43" s="85">
        <v>0</v>
      </c>
      <c r="I43" s="85">
        <v>506</v>
      </c>
      <c r="J43" s="107" t="s">
        <v>1</v>
      </c>
      <c r="K43" s="14"/>
      <c r="L43" s="14"/>
      <c r="M43" s="14"/>
      <c r="N43" s="14"/>
      <c r="O43" s="14"/>
      <c r="P43" s="14"/>
      <c r="Q43" s="14"/>
    </row>
    <row r="44" spans="1:17" ht="30.75" customHeight="1">
      <c r="A44" s="96"/>
      <c r="B44" s="119"/>
      <c r="C44" s="116"/>
      <c r="D44" s="87"/>
      <c r="E44" s="88"/>
      <c r="F44" s="88"/>
      <c r="G44" s="88"/>
      <c r="H44" s="88"/>
      <c r="I44" s="88"/>
      <c r="J44" s="108"/>
      <c r="K44" s="14"/>
      <c r="L44" s="14"/>
      <c r="M44" s="14"/>
      <c r="N44" s="14"/>
      <c r="O44" s="14"/>
      <c r="P44" s="14"/>
      <c r="Q44" s="14"/>
    </row>
    <row r="45" spans="1:17" ht="30.75" customHeight="1">
      <c r="A45" s="96"/>
      <c r="B45" s="119"/>
      <c r="C45" s="116"/>
      <c r="D45" s="87"/>
      <c r="E45" s="88"/>
      <c r="F45" s="88"/>
      <c r="G45" s="88"/>
      <c r="H45" s="88"/>
      <c r="I45" s="88"/>
      <c r="J45" s="108"/>
      <c r="K45" s="14"/>
      <c r="L45" s="14"/>
      <c r="M45" s="14"/>
      <c r="N45" s="14"/>
      <c r="O45" s="14"/>
      <c r="P45" s="14"/>
      <c r="Q45" s="14"/>
    </row>
    <row r="46" spans="1:17" ht="30.75" customHeight="1">
      <c r="A46" s="96"/>
      <c r="B46" s="119"/>
      <c r="C46" s="116"/>
      <c r="D46" s="87"/>
      <c r="E46" s="88"/>
      <c r="F46" s="88"/>
      <c r="G46" s="88"/>
      <c r="H46" s="88"/>
      <c r="I46" s="88"/>
      <c r="J46" s="108"/>
      <c r="K46" s="14"/>
      <c r="L46" s="14"/>
      <c r="M46" s="14"/>
      <c r="N46" s="14"/>
      <c r="O46" s="14"/>
      <c r="P46" s="14"/>
      <c r="Q46" s="14"/>
    </row>
    <row r="47" spans="1:17" ht="84" customHeight="1">
      <c r="A47" s="97"/>
      <c r="B47" s="120"/>
      <c r="C47" s="116"/>
      <c r="D47" s="87"/>
      <c r="E47" s="88"/>
      <c r="F47" s="88"/>
      <c r="G47" s="88"/>
      <c r="H47" s="88"/>
      <c r="I47" s="88"/>
      <c r="J47" s="108"/>
      <c r="K47" s="14"/>
      <c r="L47" s="14"/>
      <c r="M47" s="14"/>
      <c r="N47" s="14"/>
      <c r="O47" s="14"/>
      <c r="P47" s="14"/>
      <c r="Q47" s="14"/>
    </row>
    <row r="48" spans="1:17" ht="389.25" customHeight="1">
      <c r="A48" s="95"/>
      <c r="B48" s="121" t="s">
        <v>89</v>
      </c>
      <c r="C48" s="116"/>
      <c r="D48" s="87"/>
      <c r="E48" s="88"/>
      <c r="F48" s="88"/>
      <c r="G48" s="88"/>
      <c r="H48" s="88"/>
      <c r="I48" s="88"/>
      <c r="J48" s="108"/>
      <c r="K48" s="14"/>
      <c r="L48" s="14"/>
      <c r="M48" s="14"/>
      <c r="N48" s="14"/>
      <c r="O48" s="14"/>
      <c r="P48" s="14"/>
      <c r="Q48" s="14"/>
    </row>
    <row r="49" spans="1:17" ht="192" customHeight="1">
      <c r="A49" s="97"/>
      <c r="B49" s="122"/>
      <c r="C49" s="117"/>
      <c r="D49" s="84"/>
      <c r="E49" s="86"/>
      <c r="F49" s="86"/>
      <c r="G49" s="86"/>
      <c r="H49" s="86"/>
      <c r="I49" s="86"/>
      <c r="J49" s="109"/>
      <c r="K49" s="14"/>
      <c r="L49" s="14"/>
      <c r="M49" s="14"/>
      <c r="N49" s="14"/>
      <c r="O49" s="14"/>
      <c r="P49" s="14"/>
      <c r="Q49" s="14"/>
    </row>
    <row r="50" spans="1:17" ht="408.75" customHeight="1">
      <c r="A50" s="44" t="s">
        <v>80</v>
      </c>
      <c r="B50" s="45" t="s">
        <v>82</v>
      </c>
      <c r="C50" s="46" t="s">
        <v>34</v>
      </c>
      <c r="D50" s="52">
        <f t="shared" si="0"/>
        <v>0</v>
      </c>
      <c r="E50" s="69">
        <v>0</v>
      </c>
      <c r="F50" s="69">
        <v>0</v>
      </c>
      <c r="G50" s="69">
        <f>SUM(H50:I50)</f>
        <v>0</v>
      </c>
      <c r="H50" s="69">
        <v>0</v>
      </c>
      <c r="I50" s="69">
        <v>0</v>
      </c>
      <c r="J50" s="67" t="s">
        <v>41</v>
      </c>
      <c r="K50" s="14"/>
      <c r="L50" s="14"/>
      <c r="M50" s="14"/>
      <c r="N50" s="14"/>
      <c r="O50" s="14"/>
      <c r="P50" s="14"/>
      <c r="Q50" s="14"/>
    </row>
    <row r="51" spans="1:17" s="21" customFormat="1" ht="232.5" customHeight="1">
      <c r="A51" s="25" t="s">
        <v>81</v>
      </c>
      <c r="B51" s="47" t="s">
        <v>86</v>
      </c>
      <c r="C51" s="48" t="s">
        <v>34</v>
      </c>
      <c r="D51" s="75">
        <f t="shared" si="0"/>
        <v>0</v>
      </c>
      <c r="E51" s="75">
        <v>0</v>
      </c>
      <c r="F51" s="75">
        <v>0</v>
      </c>
      <c r="G51" s="75">
        <f>SUM(H51:I51)</f>
        <v>0</v>
      </c>
      <c r="H51" s="75">
        <v>0</v>
      </c>
      <c r="I51" s="75">
        <v>0</v>
      </c>
      <c r="J51" s="49" t="s">
        <v>95</v>
      </c>
      <c r="K51" s="22"/>
      <c r="L51" s="22"/>
      <c r="M51" s="22"/>
      <c r="N51" s="22"/>
      <c r="O51" s="22"/>
      <c r="P51" s="22"/>
      <c r="Q51" s="22"/>
    </row>
    <row r="52" spans="1:17" ht="30.75" customHeight="1">
      <c r="A52" s="50" t="s">
        <v>83</v>
      </c>
      <c r="B52" s="105" t="s">
        <v>88</v>
      </c>
      <c r="C52" s="106" t="s">
        <v>39</v>
      </c>
      <c r="D52" s="81">
        <f t="shared" si="0"/>
        <v>0</v>
      </c>
      <c r="E52" s="114">
        <f>SUM(E55:E56)</f>
        <v>0</v>
      </c>
      <c r="F52" s="114">
        <f>SUM(F55:F56)</f>
        <v>0</v>
      </c>
      <c r="G52" s="81">
        <f>SUM(H52:I53)</f>
        <v>0</v>
      </c>
      <c r="H52" s="114">
        <f>SUM(H55:H56)</f>
        <v>0</v>
      </c>
      <c r="I52" s="114">
        <f>SUM(I55:I56)</f>
        <v>0</v>
      </c>
      <c r="J52" s="100" t="s">
        <v>110</v>
      </c>
      <c r="K52" s="14"/>
      <c r="L52" s="14"/>
      <c r="M52" s="14"/>
      <c r="N52" s="14"/>
      <c r="O52" s="14"/>
      <c r="P52" s="14"/>
      <c r="Q52" s="14"/>
    </row>
    <row r="53" spans="1:17" ht="408.75" customHeight="1">
      <c r="A53" s="51"/>
      <c r="B53" s="105"/>
      <c r="C53" s="106"/>
      <c r="D53" s="82"/>
      <c r="E53" s="114"/>
      <c r="F53" s="114"/>
      <c r="G53" s="82"/>
      <c r="H53" s="114"/>
      <c r="I53" s="114"/>
      <c r="J53" s="101"/>
      <c r="K53" s="14"/>
      <c r="L53" s="14"/>
      <c r="M53" s="14"/>
      <c r="N53" s="14"/>
      <c r="O53" s="14"/>
      <c r="P53" s="14"/>
      <c r="Q53" s="14"/>
    </row>
    <row r="54" spans="1:17" s="18" customFormat="1" ht="66">
      <c r="A54" s="27" t="s">
        <v>65</v>
      </c>
      <c r="B54" s="35" t="s">
        <v>87</v>
      </c>
      <c r="C54" s="27" t="s">
        <v>39</v>
      </c>
      <c r="D54" s="52">
        <f t="shared" si="0"/>
        <v>0</v>
      </c>
      <c r="E54" s="52">
        <f>SUM(E55)</f>
        <v>0</v>
      </c>
      <c r="F54" s="52">
        <f>SUM(F55)</f>
        <v>0</v>
      </c>
      <c r="G54" s="52">
        <f>SUM(H54:I54)</f>
        <v>0</v>
      </c>
      <c r="H54" s="52">
        <f>SUM(H55)</f>
        <v>0</v>
      </c>
      <c r="I54" s="52">
        <f>SUM(I55)</f>
        <v>0</v>
      </c>
      <c r="J54" s="27"/>
      <c r="K54" s="19"/>
      <c r="L54" s="19"/>
      <c r="M54" s="19"/>
      <c r="N54" s="19"/>
      <c r="O54" s="19"/>
      <c r="P54" s="19"/>
      <c r="Q54" s="19"/>
    </row>
    <row r="55" spans="1:17" ht="288" customHeight="1">
      <c r="A55" s="98" t="s">
        <v>85</v>
      </c>
      <c r="B55" s="110" t="s">
        <v>84</v>
      </c>
      <c r="C55" s="112" t="s">
        <v>39</v>
      </c>
      <c r="D55" s="81">
        <f t="shared" si="0"/>
        <v>0</v>
      </c>
      <c r="E55" s="81">
        <f t="shared" ref="E55:I55" si="4">SUM(E56)</f>
        <v>0</v>
      </c>
      <c r="F55" s="81">
        <f t="shared" si="4"/>
        <v>0</v>
      </c>
      <c r="G55" s="81">
        <f>SUM(H55:I56)</f>
        <v>0</v>
      </c>
      <c r="H55" s="81">
        <f t="shared" si="4"/>
        <v>0</v>
      </c>
      <c r="I55" s="81">
        <f t="shared" si="4"/>
        <v>0</v>
      </c>
      <c r="J55" s="102" t="s">
        <v>91</v>
      </c>
      <c r="K55" s="14"/>
      <c r="L55" s="14"/>
      <c r="M55" s="14"/>
      <c r="N55" s="14"/>
      <c r="O55" s="14"/>
      <c r="P55" s="14"/>
      <c r="Q55" s="14"/>
    </row>
    <row r="56" spans="1:17" ht="197.25" customHeight="1">
      <c r="A56" s="99"/>
      <c r="B56" s="111"/>
      <c r="C56" s="113"/>
      <c r="D56" s="82"/>
      <c r="E56" s="82"/>
      <c r="F56" s="82"/>
      <c r="G56" s="82"/>
      <c r="H56" s="82"/>
      <c r="I56" s="82"/>
      <c r="J56" s="103"/>
      <c r="K56" s="14"/>
      <c r="L56" s="14"/>
      <c r="M56" s="14"/>
      <c r="N56" s="14"/>
      <c r="O56" s="14"/>
      <c r="P56" s="14"/>
      <c r="Q56" s="14"/>
    </row>
    <row r="57" spans="1:17" ht="62.25" customHeight="1">
      <c r="B57" s="2"/>
      <c r="C57" s="3"/>
      <c r="D57" s="3"/>
      <c r="E57" s="4"/>
      <c r="F57" s="4"/>
      <c r="G57" s="4"/>
      <c r="H57" s="4"/>
      <c r="I57" s="4"/>
      <c r="J57" s="5"/>
      <c r="K57" s="14"/>
      <c r="L57" s="14"/>
      <c r="M57" s="14"/>
      <c r="N57" s="14"/>
      <c r="O57" s="14"/>
      <c r="P57" s="14"/>
      <c r="Q57" s="14"/>
    </row>
    <row r="58" spans="1:17" ht="83.25" customHeight="1">
      <c r="B58" s="104" t="s">
        <v>42</v>
      </c>
      <c r="C58" s="104"/>
      <c r="D58" s="104"/>
      <c r="E58" s="104"/>
      <c r="F58" s="104"/>
      <c r="G58" s="68"/>
      <c r="H58" s="6"/>
      <c r="I58" s="6"/>
      <c r="J58" s="64" t="s">
        <v>43</v>
      </c>
      <c r="K58" s="14"/>
      <c r="L58" s="14"/>
      <c r="M58" s="14"/>
      <c r="N58" s="14"/>
      <c r="O58" s="14"/>
      <c r="P58" s="14"/>
      <c r="Q58" s="14"/>
    </row>
    <row r="59" spans="1:17" ht="62.25" customHeight="1">
      <c r="B59" s="13"/>
      <c r="C59" s="8"/>
      <c r="D59" s="8"/>
      <c r="E59" s="9"/>
      <c r="F59" s="9"/>
      <c r="G59" s="9"/>
      <c r="H59" s="6"/>
      <c r="I59" s="6"/>
      <c r="J59" s="7"/>
      <c r="K59" s="14"/>
      <c r="L59" s="14"/>
      <c r="M59" s="14"/>
      <c r="N59" s="14"/>
      <c r="O59" s="14"/>
      <c r="P59" s="14"/>
      <c r="Q59" s="14"/>
    </row>
    <row r="60" spans="1:17" ht="37.5" customHeight="1">
      <c r="B60" s="65" t="s">
        <v>106</v>
      </c>
      <c r="C60" s="8"/>
      <c r="D60" s="8"/>
      <c r="E60" s="9"/>
      <c r="F60" s="9"/>
      <c r="G60" s="9"/>
      <c r="H60" s="6"/>
      <c r="I60" s="6"/>
      <c r="J60" s="7"/>
      <c r="K60" s="14"/>
      <c r="L60" s="14"/>
      <c r="M60" s="14"/>
      <c r="N60" s="14"/>
      <c r="O60" s="14"/>
      <c r="P60" s="14"/>
      <c r="Q60" s="14"/>
    </row>
    <row r="61" spans="1:17" ht="37.5" customHeight="1">
      <c r="B61" s="66" t="s">
        <v>107</v>
      </c>
      <c r="K61" s="14"/>
      <c r="L61" s="14"/>
      <c r="M61" s="14"/>
      <c r="N61" s="14"/>
      <c r="O61" s="14"/>
      <c r="P61" s="14"/>
      <c r="Q61" s="14"/>
    </row>
  </sheetData>
  <mergeCells count="101">
    <mergeCell ref="A3:A6"/>
    <mergeCell ref="B3:B6"/>
    <mergeCell ref="E5:E6"/>
    <mergeCell ref="C15:C16"/>
    <mergeCell ref="E15:E16"/>
    <mergeCell ref="F15:F16"/>
    <mergeCell ref="J10:J11"/>
    <mergeCell ref="F5:F6"/>
    <mergeCell ref="H5:H6"/>
    <mergeCell ref="C10:C11"/>
    <mergeCell ref="E10:E11"/>
    <mergeCell ref="F10:F11"/>
    <mergeCell ref="H10:H11"/>
    <mergeCell ref="I10:I11"/>
    <mergeCell ref="I15:I16"/>
    <mergeCell ref="J15:J16"/>
    <mergeCell ref="D10:D11"/>
    <mergeCell ref="G10:G11"/>
    <mergeCell ref="H29:H31"/>
    <mergeCell ref="C24:C25"/>
    <mergeCell ref="E24:E25"/>
    <mergeCell ref="F24:F25"/>
    <mergeCell ref="H24:H25"/>
    <mergeCell ref="D24:D25"/>
    <mergeCell ref="G24:G25"/>
    <mergeCell ref="H15:H16"/>
    <mergeCell ref="C20:C21"/>
    <mergeCell ref="E20:E21"/>
    <mergeCell ref="F20:F21"/>
    <mergeCell ref="H20:H21"/>
    <mergeCell ref="D20:D21"/>
    <mergeCell ref="G20:G21"/>
    <mergeCell ref="D15:D16"/>
    <mergeCell ref="G15:G16"/>
    <mergeCell ref="H32:H33"/>
    <mergeCell ref="E32:E33"/>
    <mergeCell ref="H52:H53"/>
    <mergeCell ref="E52:E53"/>
    <mergeCell ref="F52:F53"/>
    <mergeCell ref="E34:E35"/>
    <mergeCell ref="F34:F35"/>
    <mergeCell ref="H34:H35"/>
    <mergeCell ref="G52:G53"/>
    <mergeCell ref="B1:J1"/>
    <mergeCell ref="C3:C6"/>
    <mergeCell ref="J3:J6"/>
    <mergeCell ref="I5:I6"/>
    <mergeCell ref="G4:I4"/>
    <mergeCell ref="G3:I3"/>
    <mergeCell ref="G5:G6"/>
    <mergeCell ref="D4:F4"/>
    <mergeCell ref="D3:F3"/>
    <mergeCell ref="D5:D6"/>
    <mergeCell ref="J20:J21"/>
    <mergeCell ref="J24:J25"/>
    <mergeCell ref="J32:J33"/>
    <mergeCell ref="J29:J31"/>
    <mergeCell ref="J34:J35"/>
    <mergeCell ref="I32:I33"/>
    <mergeCell ref="I24:I25"/>
    <mergeCell ref="I20:I21"/>
    <mergeCell ref="I34:I35"/>
    <mergeCell ref="I29:I31"/>
    <mergeCell ref="J52:J53"/>
    <mergeCell ref="J55:J56"/>
    <mergeCell ref="B58:F58"/>
    <mergeCell ref="I43:I49"/>
    <mergeCell ref="B52:B53"/>
    <mergeCell ref="C52:C53"/>
    <mergeCell ref="J43:J49"/>
    <mergeCell ref="B55:B56"/>
    <mergeCell ref="C55:C56"/>
    <mergeCell ref="E55:E56"/>
    <mergeCell ref="F55:F56"/>
    <mergeCell ref="H55:H56"/>
    <mergeCell ref="I55:I56"/>
    <mergeCell ref="I52:I53"/>
    <mergeCell ref="D52:D53"/>
    <mergeCell ref="D55:D56"/>
    <mergeCell ref="C43:C49"/>
    <mergeCell ref="E43:E49"/>
    <mergeCell ref="F43:F49"/>
    <mergeCell ref="H43:H49"/>
    <mergeCell ref="B43:B47"/>
    <mergeCell ref="B48:B49"/>
    <mergeCell ref="D43:D49"/>
    <mergeCell ref="G43:G49"/>
    <mergeCell ref="G55:G56"/>
    <mergeCell ref="D32:D33"/>
    <mergeCell ref="G32:G33"/>
    <mergeCell ref="D29:D31"/>
    <mergeCell ref="G29:G31"/>
    <mergeCell ref="A30:A31"/>
    <mergeCell ref="B30:B31"/>
    <mergeCell ref="C30:C31"/>
    <mergeCell ref="E29:E31"/>
    <mergeCell ref="F29:F31"/>
    <mergeCell ref="A43:A47"/>
    <mergeCell ref="A48:A49"/>
    <mergeCell ref="F32:F33"/>
    <mergeCell ref="A55:A56"/>
  </mergeCells>
  <phoneticPr fontId="0" type="noConversion"/>
  <pageMargins left="0.39370078740157483" right="0.39370078740157483" top="0.39370078740157483" bottom="0.39370078740157483" header="0.16" footer="0"/>
  <pageSetup paperSize="9" scale="30" fitToHeight="0" orientation="landscape" r:id="rId1"/>
  <rowBreaks count="6" manualBreakCount="6">
    <brk id="13" max="11" man="1"/>
    <brk id="21" max="11" man="1"/>
    <brk id="26" max="11" man="1"/>
    <brk id="34" max="11" man="1"/>
    <brk id="41" max="11" man="1"/>
    <brk id="51" max="11" man="1"/>
  </rowBreaks>
  <colBreaks count="1" manualBreakCount="1">
    <brk id="10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01.01.2020</vt:lpstr>
      <vt:lpstr>Лист3</vt:lpstr>
      <vt:lpstr>'01.01.2020'!Область_печати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Homutova</dc:creator>
  <cp:lastModifiedBy>Homutova</cp:lastModifiedBy>
  <cp:lastPrinted>2020-02-25T09:18:57Z</cp:lastPrinted>
  <dcterms:created xsi:type="dcterms:W3CDTF">2019-06-27T05:34:00Z</dcterms:created>
  <dcterms:modified xsi:type="dcterms:W3CDTF">2020-06-01T12:20:19Z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