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600" windowHeight="8175"/>
  </bookViews>
  <sheets>
    <sheet name="на 25.11.2019" sheetId="2" r:id="rId1"/>
    <sheet name="Лист3" sheetId="3" r:id="rId2"/>
  </sheets>
  <definedNames>
    <definedName name="_xlnm.Print_Area" localSheetId="0">'на 25.11.2019'!$A$1:$K$139</definedName>
  </definedNames>
  <calcPr calcId="124519"/>
</workbook>
</file>

<file path=xl/calcChain.xml><?xml version="1.0" encoding="utf-8"?>
<calcChain xmlns="http://schemas.openxmlformats.org/spreadsheetml/2006/main">
  <c r="D10" i="2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D87"/>
  <c r="D88"/>
  <c r="D89"/>
  <c r="D91"/>
  <c r="D92"/>
  <c r="D93"/>
  <c r="D94"/>
  <c r="D95"/>
  <c r="D96"/>
  <c r="D97"/>
  <c r="D98"/>
  <c r="D99"/>
  <c r="D101"/>
  <c r="D103"/>
  <c r="D104"/>
  <c r="D105"/>
  <c r="D107"/>
  <c r="D108"/>
  <c r="D109"/>
  <c r="D110"/>
  <c r="D111"/>
  <c r="D112"/>
  <c r="D113"/>
  <c r="D114"/>
  <c r="D115"/>
  <c r="D116"/>
  <c r="D117"/>
  <c r="D118"/>
  <c r="D119"/>
  <c r="D120"/>
  <c r="D121"/>
  <c r="D81"/>
  <c r="D82"/>
  <c r="D83"/>
  <c r="D84"/>
  <c r="D85"/>
  <c r="D86"/>
  <c r="D76"/>
  <c r="D77"/>
  <c r="D78"/>
  <c r="D79"/>
  <c r="D80"/>
  <c r="G75"/>
  <c r="D75"/>
  <c r="D30" l="1"/>
  <c r="I7"/>
  <c r="H7"/>
  <c r="E7"/>
  <c r="I53"/>
  <c r="H53"/>
  <c r="F53"/>
  <c r="E53"/>
  <c r="I54"/>
  <c r="G54" s="1"/>
  <c r="H54"/>
  <c r="F54"/>
  <c r="D54" s="1"/>
  <c r="E54"/>
  <c r="E40"/>
  <c r="I41"/>
  <c r="H41"/>
  <c r="G41" s="1"/>
  <c r="F41"/>
  <c r="E41"/>
  <c r="I34"/>
  <c r="H34"/>
  <c r="F34"/>
  <c r="E34"/>
  <c r="I37"/>
  <c r="H37"/>
  <c r="G37"/>
  <c r="F37"/>
  <c r="E37"/>
  <c r="I35"/>
  <c r="H35"/>
  <c r="F35"/>
  <c r="E35"/>
  <c r="I28"/>
  <c r="H28"/>
  <c r="E28"/>
  <c r="I29"/>
  <c r="H29"/>
  <c r="F29"/>
  <c r="D29" s="1"/>
  <c r="E29"/>
  <c r="I23"/>
  <c r="H23"/>
  <c r="F23"/>
  <c r="E23"/>
  <c r="I24"/>
  <c r="H24"/>
  <c r="F24"/>
  <c r="E24"/>
  <c r="D24" s="1"/>
  <c r="I19"/>
  <c r="H19"/>
  <c r="F19"/>
  <c r="E19"/>
  <c r="I20"/>
  <c r="H20"/>
  <c r="G20" s="1"/>
  <c r="F20"/>
  <c r="E20"/>
  <c r="D20" s="1"/>
  <c r="I13"/>
  <c r="H13"/>
  <c r="E13"/>
  <c r="I14"/>
  <c r="H14"/>
  <c r="E14"/>
  <c r="I17"/>
  <c r="H17"/>
  <c r="F17"/>
  <c r="D17" s="1"/>
  <c r="E17"/>
  <c r="I15"/>
  <c r="H15"/>
  <c r="F15"/>
  <c r="E15"/>
  <c r="I8"/>
  <c r="H8"/>
  <c r="F8"/>
  <c r="E8"/>
  <c r="I9"/>
  <c r="H9"/>
  <c r="G9" s="1"/>
  <c r="I11"/>
  <c r="H11"/>
  <c r="F11"/>
  <c r="F9"/>
  <c r="D9" s="1"/>
  <c r="E11"/>
  <c r="E9"/>
  <c r="G10"/>
  <c r="G11"/>
  <c r="G12"/>
  <c r="G15"/>
  <c r="G16"/>
  <c r="G17"/>
  <c r="G18"/>
  <c r="G21"/>
  <c r="G24"/>
  <c r="G25"/>
  <c r="G27"/>
  <c r="G29"/>
  <c r="G30"/>
  <c r="G32"/>
  <c r="G35"/>
  <c r="G36"/>
  <c r="G38"/>
  <c r="G42"/>
  <c r="G49"/>
  <c r="G50"/>
  <c r="G55"/>
  <c r="D18"/>
  <c r="D21"/>
  <c r="D25"/>
  <c r="D27"/>
  <c r="D32"/>
  <c r="D35"/>
  <c r="D36"/>
  <c r="D38"/>
  <c r="D41"/>
  <c r="D42"/>
  <c r="D49"/>
  <c r="D50"/>
  <c r="D55"/>
  <c r="D11"/>
  <c r="D12"/>
  <c r="D15"/>
  <c r="D16"/>
  <c r="F28" l="1"/>
  <c r="F14"/>
  <c r="F13" s="1"/>
  <c r="F7" s="1"/>
  <c r="G8"/>
  <c r="D8"/>
  <c r="F75"/>
  <c r="H75"/>
  <c r="I75"/>
  <c r="E75"/>
  <c r="F106" l="1"/>
  <c r="D106" s="1"/>
  <c r="H106"/>
  <c r="I106"/>
  <c r="E106"/>
  <c r="F104"/>
  <c r="H104"/>
  <c r="I104"/>
  <c r="E104"/>
  <c r="F102"/>
  <c r="D102" s="1"/>
  <c r="H102"/>
  <c r="I102"/>
  <c r="E102"/>
  <c r="F100"/>
  <c r="D100" s="1"/>
  <c r="H100"/>
  <c r="I100"/>
  <c r="E100"/>
  <c r="F98"/>
  <c r="H98"/>
  <c r="I98"/>
  <c r="E98"/>
  <c r="F96"/>
  <c r="H96"/>
  <c r="I96"/>
  <c r="E96"/>
  <c r="F92"/>
  <c r="H92"/>
  <c r="I92"/>
  <c r="E92"/>
  <c r="F88"/>
  <c r="H88"/>
  <c r="I88"/>
  <c r="E88"/>
  <c r="F86"/>
  <c r="H86"/>
  <c r="I86"/>
  <c r="E86"/>
  <c r="F84"/>
  <c r="H84"/>
  <c r="I84"/>
  <c r="E84"/>
  <c r="F82"/>
  <c r="H82"/>
  <c r="I82"/>
  <c r="E82"/>
  <c r="F94" l="1"/>
  <c r="H94"/>
  <c r="I94"/>
  <c r="E94"/>
  <c r="F90"/>
  <c r="F74" s="1"/>
  <c r="H90"/>
  <c r="H74" s="1"/>
  <c r="I90"/>
  <c r="I74" s="1"/>
  <c r="E90"/>
  <c r="G74" l="1"/>
  <c r="G94"/>
  <c r="E74"/>
  <c r="D74" s="1"/>
  <c r="D90"/>
  <c r="G53"/>
  <c r="D53"/>
  <c r="D37"/>
  <c r="D34"/>
  <c r="D28"/>
  <c r="G23"/>
  <c r="D23"/>
  <c r="G19"/>
  <c r="D19"/>
  <c r="G34" l="1"/>
  <c r="G28"/>
  <c r="I51"/>
  <c r="I40" s="1"/>
  <c r="E51"/>
  <c r="F51"/>
  <c r="H51"/>
  <c r="H40" l="1"/>
  <c r="G51"/>
  <c r="F40"/>
  <c r="D40" s="1"/>
  <c r="D51"/>
  <c r="G40"/>
  <c r="G13"/>
  <c r="G14"/>
  <c r="D13"/>
  <c r="D14"/>
  <c r="D7" l="1"/>
  <c r="G7"/>
</calcChain>
</file>

<file path=xl/sharedStrings.xml><?xml version="1.0" encoding="utf-8"?>
<sst xmlns="http://schemas.openxmlformats.org/spreadsheetml/2006/main" count="249" uniqueCount="190">
  <si>
    <t>Викторов С.А.       Власов А.И.</t>
  </si>
  <si>
    <t xml:space="preserve">Наименование национального проекта/ регионального проекта/
муниципальной программы </t>
  </si>
  <si>
    <t xml:space="preserve">Руководитель реализации проекта в МО Гулькевичский район/ Мероприятие </t>
  </si>
  <si>
    <t xml:space="preserve">Утверждено,  </t>
  </si>
  <si>
    <t xml:space="preserve">Исполнено, </t>
  </si>
  <si>
    <t xml:space="preserve">Примечание </t>
  </si>
  <si>
    <t xml:space="preserve">тыс. рублей </t>
  </si>
  <si>
    <t xml:space="preserve">краевой бюджет </t>
  </si>
  <si>
    <t xml:space="preserve">бюджет МО </t>
  </si>
  <si>
    <t>Викторов С.А.</t>
  </si>
  <si>
    <t>Горошко А.А.</t>
  </si>
  <si>
    <t>Иванова Н.А.</t>
  </si>
  <si>
    <t>Юрова С.А.</t>
  </si>
  <si>
    <t>Вовлечение крупных и средних предприятий базовых несырьевых отраслей экономики МО Гулькевичский район целевой группы в реализацию национального проекта</t>
  </si>
  <si>
    <t>Обучение сотрудников предприятий - участников инструментам повышения производительности труда</t>
  </si>
  <si>
    <t>Обучение сотрудников предприятий-участников инструментам повышения производительности труда</t>
  </si>
  <si>
    <t>оказание информационно-консультационных услуг субъектам малого и среднего предпринимательства, осуществляющих свою деятельность на территории муниципального образования Гулькевичский район</t>
  </si>
  <si>
    <t>Шевцов А.А.</t>
  </si>
  <si>
    <t xml:space="preserve">Наименование
муниципальной программы </t>
  </si>
  <si>
    <t xml:space="preserve">Руководитель / Мероприятие </t>
  </si>
  <si>
    <t>ВСЕГО:</t>
  </si>
  <si>
    <t xml:space="preserve">Муниципальная программа МО Гулькевичский район «Развитие общественной инфраструктуры муниципального значения  муниципального образовании Гулькевичский район» </t>
  </si>
  <si>
    <t xml:space="preserve"> </t>
  </si>
  <si>
    <t>капитальный ремонт спорткомплекса "Молодость" с. Соколовское</t>
  </si>
  <si>
    <t>Алексеенко Р.А.</t>
  </si>
  <si>
    <t>Заместитель главы муниципального образования Гулькевичский район
по финансово-экономическим вопросам</t>
  </si>
  <si>
    <t>С.А. Юрова</t>
  </si>
  <si>
    <t xml:space="preserve">ВСЕГО в рамках национальных (региональных) проектов: </t>
  </si>
  <si>
    <t>Прядко А.Г.</t>
  </si>
  <si>
    <t xml:space="preserve">Муниципальная программа муниципального образования Гулькевичский район «Развитие образования» </t>
  </si>
  <si>
    <t xml:space="preserve"> Прядко А.Г.</t>
  </si>
  <si>
    <t xml:space="preserve">Муниципальная программа муниципального образования Гулькевичский район «Развитие общественной инфраструктуры муниципального значения» </t>
  </si>
  <si>
    <t xml:space="preserve">Муниципальная программа муниципального образования Гулькевичский район «Экономическое развитие и инновационная экономика в муниципальном образовании Гулькевичский район» </t>
  </si>
  <si>
    <t>3.</t>
  </si>
  <si>
    <t xml:space="preserve">Национальный проект  «Образование» </t>
  </si>
  <si>
    <t>2.</t>
  </si>
  <si>
    <t>4.</t>
  </si>
  <si>
    <t>5.</t>
  </si>
  <si>
    <t xml:space="preserve">Национальный проект «Здравоохранение» </t>
  </si>
  <si>
    <t>Национальный проект «Жилье и городская среда»</t>
  </si>
  <si>
    <r>
      <rPr>
        <b/>
        <i/>
        <sz val="22"/>
        <color indexed="8"/>
        <rFont val="Times New Roman"/>
        <family val="1"/>
        <charset val="204"/>
      </rPr>
      <t>Региональный проект «Развитие системы оказания первичной медико-санитарной помощи»</t>
    </r>
    <r>
      <rPr>
        <b/>
        <sz val="22"/>
        <color indexed="8"/>
        <rFont val="Times New Roman"/>
        <family val="1"/>
        <charset val="204"/>
      </rPr>
      <t xml:space="preserve"> </t>
    </r>
  </si>
  <si>
    <t>3.1.</t>
  </si>
  <si>
    <t xml:space="preserve">Региональный проект «Современная школа» </t>
  </si>
  <si>
    <t>4.1.</t>
  </si>
  <si>
    <t>Региональный проект «Формирование комфортной городской среды»</t>
  </si>
  <si>
    <t>5.1.</t>
  </si>
  <si>
    <t>Региональный проект «Системные меры по повышению производительности труда»</t>
  </si>
  <si>
    <t xml:space="preserve">Региональный проект «Адресная поддержка повышения производительности труда на предприятиях» </t>
  </si>
  <si>
    <t xml:space="preserve">Национальный проект  «Малое и среднее предпринимательство и поддержка индивидуальной предпринимательской инициатиы» </t>
  </si>
  <si>
    <t>6.1.</t>
  </si>
  <si>
    <t>6.2.</t>
  </si>
  <si>
    <t>Региональный проект "Экспорт продукции АПК"</t>
  </si>
  <si>
    <t>7.1.</t>
  </si>
  <si>
    <t xml:space="preserve"> Национальный проект "Международная кооперация и экспорт"</t>
  </si>
  <si>
    <t>Региональный проект "Создание системы поддержки фермеров и развитие сельскохозяйственной кооперации"</t>
  </si>
  <si>
    <t xml:space="preserve">Обеспечение благоприятных условий для развития субъектов МСП:
- консультационные услуги по вопросам маркетингового сопровождения деятельности бизнес-планированию субъектов МСП (разработка маркетинговой стратегии и планов, рекламной кампании, дизайна, разработка и продвижение бренда, организация системы сбыта продукции);
- консультационные услуги по вопросам патентно-лицензионного сопровождения деятельности субъектов  МСП (формирование патентно-лицензионной политики, патентование, разработка лицензионных договоров, определение цены лицензий);
- консультационные услуги по вопросам правового обеспечения деятельности субъектов МСП (в том числе составление и экспертиза договоров, соглашений, учредительных документов, должностных регламентов и инструкций, обеспечение представительства в судах общей юрисдикции, арбитражном и третейском судах, составление направляемых в суд документов;
- консультационные услуги по подбору персонала, по вопросам применения трудового законодательства Российской Федерации (в том числе по оформлению необходимых документов для приема на работу, а также разрешений на право привлечения иностран.рабочей силы);
- услуги по бухгалтерскому учету, заполнения деклараций;
- иные консультационные услуги субъектам МСП;
- проведение для субъектов МСП семинаров, конференций, форумов, круглых столов, тренингов, мастер-классов
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</si>
  <si>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организациях, расположенных в сельской местности и малых городах (создание (обновление) материально-технической базы для реализации основных и дополнительных общеобразовательных программ цифрового  и гуманитарного профилей в общеобразовательных организациях, расположенных в сельской местности и малых городах)</t>
  </si>
  <si>
    <t xml:space="preserve">открытие центров образования цифрового и гуманитарного профилей «Точка роста» в МБОУ СОШ №8  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</si>
  <si>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рамках реализации мероприятий  регионального проекта Краснодарского края «Современная школа» (обновление материально-технической базы для формирования у обучающихся современных навыков по предметной области «Технология» и других предметных областей)</t>
  </si>
  <si>
    <t>обновление материально-технической базы для формирования у обучающихся современных технологических и гуманитарных навыков ипредметной области "Технология" и других предметных областей в МБОУ СОШ №8 и №13</t>
  </si>
  <si>
    <t>Муниципальная программа Гирейского городского поселения«Формирование современной городской среды» на территорииГирейского  городского поселения Гулькевичского района на 2018-2024 годы</t>
  </si>
  <si>
    <t>Выполнение работ по ремонту и обеспечению комплексного благоустройства территории</t>
  </si>
  <si>
    <t>Выполнение работ по ремонту и обеспечению комплексного благоустройства территории, расположенной по адресу пгт.Гирец, ул.Красная, 4</t>
  </si>
  <si>
    <t>Муниципальная программа «Формирование современной городской среды" на территории Пушкинского сельского поселения Гулькевичского района на 2018-2024 годы</t>
  </si>
  <si>
    <t>Смородина О.В.</t>
  </si>
  <si>
    <t>Благоустройство общественной территории</t>
  </si>
  <si>
    <t xml:space="preserve"> Национальный проект "Культура"</t>
  </si>
  <si>
    <t xml:space="preserve">Муниципальная программа «Развитие культуры» </t>
  </si>
  <si>
    <t>Организация предоставления дополнительного образования детей в муниципальных образовательных организациях в части оснащения образовательных организаций в сфере культуры музыкальными инструментами, оборудованием и учебными материалами, в рамках реализации регионального проекта "Культурная среда"</t>
  </si>
  <si>
    <t xml:space="preserve">Муниципальная программа Гирейского городского поселения «Развитие культуры» </t>
  </si>
  <si>
    <t>Создание и модернизация учреждений культурно-досугового типа в сельской местности, включая строительство, реконструкцию и капитальный ремонт зданий, в рамках реализации регионального проекта "Кльтурная среда"</t>
  </si>
  <si>
    <t>Кап.ремонт МКУК ЦКД "Фламинго"</t>
  </si>
  <si>
    <t>Приобретение муз.инструментов, оборудовани для учебного процесса (интеррактивная доска), учебники</t>
  </si>
  <si>
    <t>Строительство, капитальный ремонт, реконструкция, проектирование, модернизация и техническое перевооружение общественной инфраструктуры, приобретение объектов недвижимости в рамках переданных государственных полномочий</t>
  </si>
  <si>
    <t xml:space="preserve">Строительство здания амбулатории  врача общей практики </t>
  </si>
  <si>
    <t>Выполнение проектной, рабочей документации и инженерных изысканий, проведение экспертизы проектной документации и проверки достоверности сметной стоимости по объекту: "Центр Единоборств"</t>
  </si>
  <si>
    <t>Капитальный ремонт здания спортивного комплекса "Молодость"  села Соколовское Гулькевичского района</t>
  </si>
  <si>
    <t>Выполнение проектно-сметной документации (корректировка) и проведение проверки достоверности сметной стоимости по объекту: «Капитальный ремонт здания  спортивного комплекса «Молодость» села Соколовского Гулькевичского района»</t>
  </si>
  <si>
    <t>Муниципальная программа МО Гулькевичский район "Жилище"</t>
  </si>
  <si>
    <t xml:space="preserve">Викторов С.А.   </t>
  </si>
  <si>
    <t>Предоставление молодым семьям – участникам муниципальной программы социальных выплат на приобретение жилого помещения или создание объекта индивидуального жилищного строительства</t>
  </si>
  <si>
    <t>Муниципальная программа Гулькевичского городского поселения "Жилище"</t>
  </si>
  <si>
    <t>Муниципальная программа Пушкинского сельского поселения "Развитие культуры"</t>
  </si>
  <si>
    <t>Ремонт и укрепление материально-технической базы, техническое оснажение муниципальных учреждений культуры и (или) детских музыкальных школ, художественных школ, школ искуств, домов детского творчества</t>
  </si>
  <si>
    <t>Муниципальная программа Гирейского городского поселения "Развитие культуры"</t>
  </si>
  <si>
    <t xml:space="preserve">Алексеенко Р.А. </t>
  </si>
  <si>
    <t>Обеспечение развития и укрепления материально-технической базы домов культуры в населенных пунктах с численностью жителей до 50 тыс. человек</t>
  </si>
  <si>
    <t>Муниципальная программа МО Гулькевичский район "Развитие культуры"</t>
  </si>
  <si>
    <t>Комплектование и обеспечение сохранности библиотечных фондов библиотек</t>
  </si>
  <si>
    <t>Муниципальная программа МО Гулькевичского района "Развитие физической культуры и спорта"</t>
  </si>
  <si>
    <t>Предоставление субсидии из краевого бюджета местным бюджетам муниципальных образований Краснодарского края  на софинансирование расходных обязательств муниципальных  образований  Краснодарского края в целях обеспечения условий  для развития физической культуры и массового спорта в части оплаты  труда  инструкторов по спорту</t>
  </si>
  <si>
    <t>Власов А.И.</t>
  </si>
  <si>
    <t>Муниципальная программа Гулькевичского городского поселения "Развитие физической культуры и спорта"</t>
  </si>
  <si>
    <t>Капитальный ремонт муниципальных спортивных объектов</t>
  </si>
  <si>
    <t>Строительство многофункциональных спортивно-игровых площадок в целях обеспечения условий для занятий физической культурой и массовым спортом в муниципальных оразованиях</t>
  </si>
  <si>
    <t>Муниципальная программа МО Гулькевичский район "Доступная среда"</t>
  </si>
  <si>
    <t xml:space="preserve">Реализация мероприятий государственной программы Краснодарского края "Доступная среда" </t>
  </si>
  <si>
    <t>Муниципальная программа Гулькевичского городского поселения "Доступная среда"</t>
  </si>
  <si>
    <t>Муниципальная программа МО Гулькевичский район "Развитие образования"</t>
  </si>
  <si>
    <t>Муниципальная программа МО Гулькевичский район "Развитие гражданского общества в муниципальном образовании Гулькевичский район"</t>
  </si>
  <si>
    <t>Капитальный и текущий ремонт, приобретение оборудования для создания противопожарного, охранного, температурно-влажностного, светового и санитарно-гигиенического режимов, размещения и картинирования архивных документов, приобретение мебели, компьютерной техники и оргтехники, фототехники</t>
  </si>
  <si>
    <t>Муниципальная программа муниципального образования Гулькевичский район "Ремонт и содержание автомобильных дорог местного значения на территории муниципального образования Гулькевичский район"</t>
  </si>
  <si>
    <t>Капитальный ремонт и ремонт автомобильных дорог местного значения вне границ населенных пунктов в границах муниципального образования Гулькевичский район, в том числе в рамках мероприятия «Предоставления субсидий местным бюджетам на софинансирование расходных обязательств муниципальных образований Краснодарского края на капитальный ремонт и ремонт автомобильных дорог общего пользования местного значения, за исключением осуществляющихся в рамках программы комплексного развития транспортной инфраструктуры  Краснодарской городской агломерации» подпрограммы «Строительство, реконструкция, капитальный ремонт и ремонт автомобильных дорог общего пользования местного значения на территории Краснодарского края» государственной программы Краснодарского края «Развитие сети автомобильных дорог Краснодарского края»</t>
  </si>
  <si>
    <t>Рогоза А.И.</t>
  </si>
  <si>
    <t>Вересов А.Г.</t>
  </si>
  <si>
    <t>Пеплов В.А.</t>
  </si>
  <si>
    <t>Матвиенко А.Н.</t>
  </si>
  <si>
    <t>Пахомов Д.А.</t>
  </si>
  <si>
    <t>Харланов А.А.</t>
  </si>
  <si>
    <t>Чистоусов С.Н.</t>
  </si>
  <si>
    <t>Велькер Ю.А.</t>
  </si>
  <si>
    <t>Бобров А.А.</t>
  </si>
  <si>
    <t>Зайченко А.С.</t>
  </si>
  <si>
    <t>Клеманов А.С.</t>
  </si>
  <si>
    <r>
      <t>Муниципальная программа Новоукраинского сельского поселени</t>
    </r>
    <r>
      <rPr>
        <b/>
        <sz val="26"/>
        <rFont val="Times New Roman"/>
        <family val="1"/>
        <charset val="204"/>
      </rPr>
      <t>я "Благоустройство территорий городских и сельских поселений"</t>
    </r>
  </si>
  <si>
    <t>оснащение кинотеатров необходимым оборудованием для осуществления кинопоказов с подготовленным субтитрированием и (или) тифлокомментированием</t>
  </si>
  <si>
    <t xml:space="preserve">обеспечения доступности для инвалидов и других маломобильных групп населения зданий мун. учреждений культуры и (или) мун. учреждений дополнительного образования детей </t>
  </si>
  <si>
    <t>формирование и содержание муниципальных архивов</t>
  </si>
  <si>
    <t>оплата  труда  инструкторов по спорту "Самбо в школу" СШ "Сокол" (10 человек)</t>
  </si>
  <si>
    <t>Соглащение в процессе подписания</t>
  </si>
  <si>
    <t>Софинансирование  расходных обязательств, возникающих при выполнении полномочий органов местного самоуправления по вопросам местного значения (капитальный ремонт зданий и сооружений, благоустройство территорий, прилегающих к зданиям и сооружениям муниципальных образовательных организаций)</t>
  </si>
  <si>
    <t>Ремонт спорт площадки 
СОШ №14 
Ремонт кровли 
СОШ №19</t>
  </si>
  <si>
    <t>Предоставление соц. выплат на приобретение жилого помещения</t>
  </si>
  <si>
    <t xml:space="preserve">Строительство спортивной площадки с.Новоукраинское, ул.Тимирязева, 21а </t>
  </si>
  <si>
    <t>МКУК ЦКД "Фламинго"</t>
  </si>
  <si>
    <t>1.</t>
  </si>
  <si>
    <t>1.1</t>
  </si>
  <si>
    <r>
      <rPr>
        <b/>
        <i/>
        <sz val="26"/>
        <color indexed="8"/>
        <rFont val="Times New Roman"/>
        <family val="1"/>
        <charset val="204"/>
      </rPr>
      <t xml:space="preserve">Региональный проект «Улучшение условий ведения предпринимательской деятельности»   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u/>
        <sz val="22"/>
        <color indexed="8"/>
        <rFont val="Times New Roman"/>
        <family val="1"/>
        <charset val="204"/>
      </rPr>
      <t xml:space="preserve"> Цель: </t>
    </r>
    <r>
      <rPr>
        <sz val="22"/>
        <color indexed="8"/>
        <rFont val="Times New Roman"/>
        <family val="1"/>
        <charset val="204"/>
      </rPr>
      <t>Снижение административной нагрузки на малые и средние предприятия, расширение имущественной поддержки субъектов МСП, а также создание благоприятных условий осуществления деятельности для самозанятых граждан</t>
    </r>
  </si>
  <si>
    <t>ПСД
(оплата 60% контракта за 2019 год)</t>
  </si>
  <si>
    <t>Корректировка ПСД</t>
  </si>
  <si>
    <t>Благоустройство общественной территории, расположенной по адресу: с.Пушкинское ул. Советская 220 (парк)</t>
  </si>
  <si>
    <t xml:space="preserve">Расходы уменьшены в связи с передачей учреждения "Зодиак" Гулькевичскому городскому поселению </t>
  </si>
  <si>
    <t>Обеспечение жильем молодых семей</t>
  </si>
  <si>
    <t>Кап.ремонт здания дома культуры с.Пушкинского</t>
  </si>
  <si>
    <t>Кап.ремонт стадиона "Венец" по ул. Ленинградской 1/1</t>
  </si>
  <si>
    <t>Выполнение проектно-сметной документации по объекту «Строительство школы начальных классов на 400 мест в г. Гулькевичи, Западный микрорайон, 18»</t>
  </si>
  <si>
    <t>Выполнение ПСД</t>
  </si>
  <si>
    <t xml:space="preserve">Выполнение проектной, рабочей документации по объекту «Реконструкция  МБОУ СОШ № 6 им. В.И. Ермолаева по ул. Шукшина, 24 х. Тельман Гулькевичского района 1 этап. Строительство универсального спортивного комплекса (зала) с переходной галереей на территории  МБОУ СОШ № 6 им. В.И. Ермолаева» и проведение государственной экспертизы результатов инженерных изысканий,  проектной документации, включая проведение проверки достоверности сметной стоимости </t>
  </si>
  <si>
    <t xml:space="preserve">Выполнение  проектной, рабочей документации (корректировка) по объекту «Отдельно стоящее здание на территории МБОУ СОШ №22 по адресу: Краснодарский край, Гулькевичский район, пос. Кубань, ул. Школьная 2» </t>
  </si>
  <si>
    <t xml:space="preserve">Национальный проект  «Демография» </t>
  </si>
  <si>
    <r>
      <t>Региональный проект «Содействие занятости женщин — создание условий дошкольного образования для детей в возрасте до трех лет»</t>
    </r>
    <r>
      <rPr>
        <sz val="14"/>
        <color rgb="FF000000"/>
        <rFont val="Times New Roman"/>
        <family val="1"/>
        <charset val="204"/>
      </rPr>
      <t xml:space="preserve"> </t>
    </r>
  </si>
  <si>
    <t>Региональный проект  «Старшее поколение»</t>
  </si>
  <si>
    <t>Профессионального обучение и дополнительное профессиональное образования граждан предпенсионного возраста</t>
  </si>
  <si>
    <t>Профессионального обучение и дополнительное профессиональное образования женщин, находящихся в отпуске по уходу за ребенком  в возрасте до трех лет</t>
  </si>
  <si>
    <t>Комышева С.В.</t>
  </si>
  <si>
    <t>1.2</t>
  </si>
  <si>
    <t>2.1</t>
  </si>
  <si>
    <t>6.</t>
  </si>
  <si>
    <t xml:space="preserve"> Национальный проект «Производительность труда и поддержка занятости»</t>
  </si>
  <si>
    <t xml:space="preserve">7. </t>
  </si>
  <si>
    <t>7.2.</t>
  </si>
  <si>
    <t>7.3.</t>
  </si>
  <si>
    <r>
      <rPr>
        <b/>
        <i/>
        <sz val="26"/>
        <color indexed="8"/>
        <rFont val="Times New Roman"/>
        <family val="1"/>
        <charset val="204"/>
      </rPr>
      <t>Региональный проект «Акселерация субъектов малого и среднего предпринимательства</t>
    </r>
    <r>
      <rPr>
        <sz val="22"/>
        <color indexed="8"/>
        <rFont val="Times New Roman"/>
        <family val="1"/>
        <charset val="204"/>
      </rPr>
      <t xml:space="preserve">                </t>
    </r>
    <r>
      <rPr>
        <b/>
        <u/>
        <sz val="22"/>
        <color indexed="8"/>
        <rFont val="Times New Roman"/>
        <family val="1"/>
        <charset val="204"/>
      </rPr>
      <t xml:space="preserve">Цель: </t>
    </r>
    <r>
      <rPr>
        <sz val="22"/>
        <color indexed="8"/>
        <rFont val="Times New Roman"/>
        <family val="1"/>
        <charset val="204"/>
      </rPr>
      <t>Обеспечить в Гулькевичском районе к 2024 году увеличение численности занятых в сфере малого и среднего предпринимательства, включая индивидуальных предпринимателей до 13,17 тыс.чел.</t>
    </r>
  </si>
  <si>
    <t>7.4.</t>
  </si>
  <si>
    <t>8.</t>
  </si>
  <si>
    <r>
      <t>Прядко А.Г</t>
    </r>
    <r>
      <rPr>
        <sz val="26"/>
        <color rgb="FF000000"/>
        <rFont val="Times New Roman"/>
        <family val="1"/>
        <charset val="204"/>
      </rPr>
      <t>.</t>
    </r>
  </si>
  <si>
    <r>
      <t xml:space="preserve">Региональный проект «Популяризация предпринимательства»                                         </t>
    </r>
    <r>
      <rPr>
        <b/>
        <u/>
        <sz val="26"/>
        <color indexed="8"/>
        <rFont val="Times New Roman"/>
        <family val="1"/>
        <charset val="204"/>
      </rPr>
      <t>Цель:</t>
    </r>
    <r>
      <rPr>
        <u/>
        <sz val="26"/>
        <color indexed="8"/>
        <rFont val="Times New Roman"/>
        <family val="1"/>
        <charset val="204"/>
      </rPr>
      <t xml:space="preserve"> </t>
    </r>
    <r>
      <rPr>
        <sz val="26"/>
        <color indexed="8"/>
        <rFont val="Times New Roman"/>
        <family val="1"/>
        <charset val="204"/>
      </rPr>
      <t>формирование положительного образа предпринимательства среди населения Гулькевичского района</t>
    </r>
  </si>
  <si>
    <t>Вовлечение крупных и средних предприятий базовых несырьевых отраслей экономики в реализацию национального проекта                                                                                    Результат по Краснодарскому краю: рост производительности труда на средних и крупных предприятиях базовых несырьевых отраслей экономики не ниже 5 % в год к 2024 году</t>
  </si>
  <si>
    <t>Региональный проект «Культурная среда»</t>
  </si>
  <si>
    <t>Прохоров П.А., тел. 3-45-79</t>
  </si>
  <si>
    <t>Исполнители:</t>
  </si>
  <si>
    <t xml:space="preserve">Александрова Л.П., тел. 5-18-74 </t>
  </si>
  <si>
    <t>Прохоров. П. А.,  тел.  3-45-79</t>
  </si>
  <si>
    <t>Александрова Л.П., тел. 5-18-74</t>
  </si>
  <si>
    <t>Подготовлен проект соглашения</t>
  </si>
  <si>
    <r>
      <rPr>
        <b/>
        <i/>
        <sz val="26"/>
        <color indexed="8"/>
        <rFont val="Times New Roman"/>
        <family val="1"/>
        <charset val="204"/>
      </rPr>
      <t xml:space="preserve">СПРАВОЧНО: </t>
    </r>
    <r>
      <rPr>
        <i/>
        <sz val="26"/>
        <color indexed="8"/>
        <rFont val="Times New Roman"/>
        <family val="1"/>
        <charset val="204"/>
      </rPr>
      <t>помимо национальных (региональных) проектов в муниципальном образовании в рамках муниципальных программ на условиях софинансирования  реализуются мероприятия:</t>
    </r>
  </si>
  <si>
    <t>Выполнение ПСД оплата 60% контракта 2019 года</t>
  </si>
  <si>
    <t>Контракт заключен 22.11.2019г. №68 на выполнение проектно-сметной документации (корректировка). Выполняются работы</t>
  </si>
  <si>
    <t>Объявление аукциона на выполнение ПСД запланированно на февраль 2020 года. Объявлен ЭА №  0118300000620000029 от 14.02.2020 г. "Выполнение проектной, рабочей документации и инженерных изысканий по объекту: «Строительство школы начальных классов на 400 мест в г. Гулькевичи, Западный микрорайон, 18». Дата проведения аукциона 27.02.2020 г.</t>
  </si>
  <si>
    <t>7 февраля 2020 года заключено соглашение с Министерством образования и науки Краснодарского края</t>
  </si>
  <si>
    <t>23 января 2020 года  заключено соглашение с Министерством культуры Краснодарского края</t>
  </si>
  <si>
    <t>25 января 2020 года заключено соглашение с Министерством образования и науки Краснодарского края</t>
  </si>
  <si>
    <t>Соглашение направлено на подпись в Министерство образования и науки Краснодарского края</t>
  </si>
  <si>
    <t>Пакет документов направлен в Министерство  физической культуры и спорта, проект соглашения не возврощался</t>
  </si>
  <si>
    <t>20 января 2020 года заключено соглашение с Министерством топливно-энергетического комплекса и жилищно-коммунального хозяйства Краснодарского края</t>
  </si>
  <si>
    <t>Пакет документов направлен в Министерство физической культуры и спорта Краснодарского края, проект соглашения не возврощался</t>
  </si>
  <si>
    <t>Соглашение направлено на подпись в Министерство физической  культуры и спорта Краснодарского края</t>
  </si>
  <si>
    <t>Соглашение направлено на подпись в Министерство культуры Краснодарского края</t>
  </si>
  <si>
    <t>30 января 2020 года заключено соглашение с Министерством культуры Краснодарского края</t>
  </si>
  <si>
    <t>Пакет документов направлен в Министерство транспорта и дорожного хозяйства, проект соглашения не возврощался</t>
  </si>
  <si>
    <t>Объявление аукциона на выполнение ПСД запланированно на март 2020 года По состянию на 27.02.2020 пакет документов на проведение аукциона в полном объеме в отдел закупок не предоставлен.</t>
  </si>
  <si>
    <t>Примечания</t>
  </si>
  <si>
    <t xml:space="preserve">22 января 2020 года заключено соглашение с Министерством культуры Краснодарского края. 
ЭА №  0118300000620000020 от 07.02.2020г. Заказчик МБО ДО ДШИ г.Гулькевичи,  "Поставка оборудования для организации учебного процесса (интерактивная доска, мультимедийный проектор, ноутбук)" НМЦК - 135 034,33 руб. Дата аукциона 19.02.2020г., победитель ИП Бузов А.Н., г.Краснодар цена контракта - 91 823,45 руб   (поставка в течение 70 кал дней)
ЭА №  0118300000620000018 Заказчик МБО ДО ДШИ г.Гулькевичи, "Поставка музыкальных инструментов и принадлежностей для музыкальных инструментов" НМЦК - 3 522 964,65 руб. Дата аукциона 21.02.2020г., победитель ИП Колоскова Т.В., г.Краснодар цена контракта - 3 522 964,65 руб. (поставка в течение 70 кал дней)           
</t>
  </si>
  <si>
    <t>24 января 2020 года заключено соглашение с Министерством культуры Краснодарского края.
ЭА №  0118300000620000010 от 04.02.2020г. Заказчик МКУК ЦКД "Фламинго", НМЦК 5 363 331 руб. отменен по инициативе заказчика, по причине необходимости перерасчета сметной стоимости в цены 2020 года.
27.02.2020г. пакет документов предоставлен в отдел закупок на проведение эл аукциона.</t>
  </si>
  <si>
    <t xml:space="preserve">23 января 2020 года заключено соглашение с Министерством топливно-энергетического комплекса и жилищно-коммунального хозяйства Краснодарского края.                                                                                             
27.02.2020 пакет документов предоставлен в отдел закупок на проведение эл аукциона. 
Заказчик администрация Гирейского городского поселения. В соответствии с документами срок выполнения работ  до 1.09.2020 года. </t>
  </si>
  <si>
    <t>23 января 2020 года заключено соглашение с Министерством топливно-энергетического комплекса и жилищно-коммунального хозяйства Краснодарского края. 
ЭА №0118300000620000015  от 5.02.2020г. Заказчик: администрация Пушкинского сельского поселения "Выполнение работ по благоустройству парковой зоны: Российская Федерация, Краснодарский край, Гулькевичский район, с.Пушкинское, ул.Советская,220", НМЦК - 16 543 140 руб.  отменен по инициативе заказчика, по причине необходимости перерасчета сметной стоимости в цены 2020 года.
27.02.2020 пакет документов предоставлен в отдел закупок на проведение эл аукциона.</t>
  </si>
  <si>
    <t>Контракт заключен с ООО "Талан Плюс" г.Краснодар, на сумму 1 130,5 тыс. руб.В 2019 году оплачено 40% контракта. Расчет гос.экспертизы получен 26.12.2019г. Оплатить не представилось возможным, в связи с окончанием года. Необходим повторный расчет гос.экспертизы.</t>
  </si>
  <si>
    <t>ИНФОРМАЦИЯ
о реализации национальных проектов в муниципальном образовании Гулькевичский район
на 01 марта 2020 года</t>
  </si>
  <si>
    <t>2 предприятия целевой группы (ОАО «АПСК «Гулькевичский» и АО «ДСУ-7») являются участниками данного Национального проекта, заключили соглашения с Федеральным центром компетенций (г. Москва) и с министерством экономики Краснодарского края.
В 2020 году к участию в Национальном проекте планируется привлечь 2 предприятия (ООО "Крахмальный завод Гулькевичский" и ООО "Агромаш-Регион")</t>
  </si>
  <si>
    <t>2 чел. руководящего состава ОАО «АПСК «Гулькевичский»в 2019 году прошли обучение в ФЦК (г.Москва) в качестве тренеров, ими обучено 20 работников предприятия, в 2020 году 5 человек – «Лидеры производства» проходят обучение в Москве (февраль-май), 70 чел. будет обучено через Центр занятости населения Гулькевичского района. В результате 1-го этапа пилотного проекта (завершение которого  28.01.2020г. торжественно отметили на предприятии, и на которое были приглашены зам. губернатора Краснодарского края И.П. Галась и министр экономики А.А. Руппель) достигнуто повышение производительности труда на 2,3%, что позволило увеличить объем возводимого жилья на 16 тыс. м кв. в год и на 8-10% увеличить выручку предприятия.
2 чел. АО «ДСУ-7» (генеральный директор и руководитель проекта по операционным улучшениям) также прошли обучение в Федеральным центре компетенций в качестве тренеров, в августе 2019 года ими обучены 7 сотрудников предприятия, в 2020 году через Центр занятости населения Гулькевичского района планируется направить в рамках проекта на переобучение, повышение квалификации еще 20 работников.</t>
  </si>
</sst>
</file>

<file path=xl/styles.xml><?xml version="1.0" encoding="utf-8"?>
<styleSheet xmlns="http://schemas.openxmlformats.org/spreadsheetml/2006/main">
  <numFmts count="3">
    <numFmt numFmtId="164" formatCode="&quot;₽&quot;###,##0.00"/>
    <numFmt numFmtId="165" formatCode="#,##0.0"/>
    <numFmt numFmtId="166" formatCode="0.0"/>
  </numFmts>
  <fonts count="40">
    <font>
      <sz val="11"/>
      <color theme="1"/>
      <name val="Calibri"/>
      <charset val="204"/>
      <scheme val="minor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color indexed="8"/>
      <name val="Calibri"/>
      <family val="2"/>
      <charset val="204"/>
    </font>
    <font>
      <sz val="22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4"/>
      <color indexed="8"/>
      <name val="Times New Roman"/>
      <family val="1"/>
      <charset val="204"/>
    </font>
    <font>
      <b/>
      <i/>
      <sz val="26"/>
      <color indexed="8"/>
      <name val="Times New Roman"/>
      <family val="1"/>
      <charset val="204"/>
    </font>
    <font>
      <b/>
      <u/>
      <sz val="26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u/>
      <sz val="22"/>
      <color indexed="8"/>
      <name val="Times New Roman"/>
      <family val="1"/>
      <charset val="204"/>
    </font>
    <font>
      <sz val="15.5"/>
      <color indexed="8"/>
      <name val="Times New Roman"/>
      <family val="1"/>
      <charset val="204"/>
    </font>
    <font>
      <sz val="17"/>
      <name val="Times New Roman"/>
      <family val="1"/>
      <charset val="204"/>
    </font>
    <font>
      <sz val="17"/>
      <name val="Calibri"/>
      <family val="2"/>
      <charset val="204"/>
    </font>
    <font>
      <sz val="2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b/>
      <sz val="24"/>
      <color indexed="8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2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26"/>
      <color rgb="FFFF0000"/>
      <name val="Times New Roman"/>
      <family val="1"/>
      <charset val="204"/>
    </font>
    <font>
      <b/>
      <sz val="2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u/>
      <sz val="26"/>
      <color indexed="8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i/>
      <sz val="26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 readingOrder="1"/>
    </xf>
    <xf numFmtId="0" fontId="2" fillId="0" borderId="1" xfId="0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justify" vertical="top" wrapText="1" readingOrder="1"/>
    </xf>
    <xf numFmtId="0" fontId="4" fillId="0" borderId="1" xfId="0" applyFont="1" applyBorder="1" applyAlignment="1">
      <alignment horizontal="center" vertical="top" wrapText="1" readingOrder="1"/>
    </xf>
    <xf numFmtId="0" fontId="8" fillId="0" borderId="0" xfId="0" applyFont="1" applyFill="1" applyBorder="1"/>
    <xf numFmtId="0" fontId="5" fillId="0" borderId="0" xfId="0" applyFont="1" applyFill="1" applyBorder="1" applyAlignment="1">
      <alignment horizontal="justify" vertical="top" wrapText="1" readingOrder="1"/>
    </xf>
    <xf numFmtId="0" fontId="6" fillId="0" borderId="0" xfId="0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 readingOrder="1"/>
    </xf>
    <xf numFmtId="0" fontId="6" fillId="0" borderId="0" xfId="0" applyFont="1" applyFill="1" applyBorder="1" applyAlignment="1">
      <alignment horizontal="left" vertical="top" wrapText="1" readingOrder="1"/>
    </xf>
    <xf numFmtId="0" fontId="10" fillId="0" borderId="1" xfId="0" applyFont="1" applyFill="1" applyBorder="1" applyAlignment="1">
      <alignment horizontal="left" vertical="top" wrapText="1" readingOrder="1"/>
    </xf>
    <xf numFmtId="0" fontId="0" fillId="0" borderId="1" xfId="0" applyBorder="1"/>
    <xf numFmtId="0" fontId="0" fillId="0" borderId="0" xfId="0" applyFill="1"/>
    <xf numFmtId="0" fontId="11" fillId="2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15" fillId="2" borderId="0" xfId="0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vertical="center" wrapText="1" readingOrder="1"/>
    </xf>
    <xf numFmtId="165" fontId="24" fillId="0" borderId="1" xfId="0" applyNumberFormat="1" applyFont="1" applyBorder="1" applyAlignment="1">
      <alignment horizontal="center" vertical="top" wrapText="1" readingOrder="1"/>
    </xf>
    <xf numFmtId="0" fontId="23" fillId="0" borderId="0" xfId="0" applyFont="1" applyBorder="1"/>
    <xf numFmtId="0" fontId="11" fillId="3" borderId="2" xfId="0" applyFont="1" applyFill="1" applyBorder="1" applyAlignment="1">
      <alignment horizontal="center" vertical="center" wrapText="1" readingOrder="1"/>
    </xf>
    <xf numFmtId="0" fontId="17" fillId="3" borderId="2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left" vertical="top" wrapText="1" readingOrder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0" fillId="3" borderId="0" xfId="0" applyFill="1"/>
    <xf numFmtId="0" fontId="11" fillId="3" borderId="0" xfId="0" applyFont="1" applyFill="1" applyBorder="1" applyAlignment="1">
      <alignment horizontal="center" vertical="center" wrapText="1" readingOrder="1"/>
    </xf>
    <xf numFmtId="0" fontId="17" fillId="3" borderId="1" xfId="0" applyFont="1" applyFill="1" applyBorder="1" applyAlignment="1">
      <alignment horizontal="center" vertical="center" wrapText="1" readingOrder="1"/>
    </xf>
    <xf numFmtId="0" fontId="14" fillId="3" borderId="0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 readingOrder="1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right" vertical="top" wrapText="1"/>
    </xf>
    <xf numFmtId="0" fontId="14" fillId="3" borderId="2" xfId="0" applyFont="1" applyFill="1" applyBorder="1" applyAlignment="1">
      <alignment horizontal="center" vertical="center" wrapText="1" readingOrder="1"/>
    </xf>
    <xf numFmtId="0" fontId="11" fillId="3" borderId="2" xfId="0" applyFont="1" applyFill="1" applyBorder="1" applyAlignment="1">
      <alignment horizontal="left" vertical="top" wrapText="1" readingOrder="1"/>
    </xf>
    <xf numFmtId="0" fontId="15" fillId="3" borderId="1" xfId="0" applyFont="1" applyFill="1" applyBorder="1" applyAlignment="1">
      <alignment horizontal="left" vertical="center" wrapText="1" readingOrder="1"/>
    </xf>
    <xf numFmtId="0" fontId="20" fillId="3" borderId="2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left" vertical="center" wrapText="1" readingOrder="1"/>
    </xf>
    <xf numFmtId="0" fontId="14" fillId="3" borderId="3" xfId="0" applyFont="1" applyFill="1" applyBorder="1" applyAlignment="1">
      <alignment horizontal="center" vertical="center" wrapText="1" readingOrder="1"/>
    </xf>
    <xf numFmtId="0" fontId="16" fillId="3" borderId="3" xfId="0" applyFont="1" applyFill="1" applyBorder="1" applyAlignment="1">
      <alignment horizontal="left" vertical="top" wrapText="1" readingOrder="1"/>
    </xf>
    <xf numFmtId="0" fontId="28" fillId="0" borderId="1" xfId="0" applyFont="1" applyBorder="1"/>
    <xf numFmtId="0" fontId="27" fillId="0" borderId="1" xfId="0" applyFont="1" applyBorder="1" applyAlignment="1">
      <alignment horizontal="center" vertical="top" wrapText="1" readingOrder="1"/>
    </xf>
    <xf numFmtId="0" fontId="13" fillId="0" borderId="1" xfId="0" applyFont="1" applyBorder="1" applyAlignment="1">
      <alignment horizontal="center" vertical="top" wrapText="1"/>
    </xf>
    <xf numFmtId="165" fontId="27" fillId="0" borderId="1" xfId="0" applyNumberFormat="1" applyFont="1" applyBorder="1" applyAlignment="1">
      <alignment horizontal="center" vertical="top" wrapText="1" readingOrder="1"/>
    </xf>
    <xf numFmtId="165" fontId="27" fillId="3" borderId="1" xfId="0" applyNumberFormat="1" applyFont="1" applyFill="1" applyBorder="1" applyAlignment="1">
      <alignment horizontal="center" vertical="top" wrapText="1" readingOrder="1"/>
    </xf>
    <xf numFmtId="166" fontId="27" fillId="3" borderId="1" xfId="0" applyNumberFormat="1" applyFont="1" applyFill="1" applyBorder="1" applyAlignment="1">
      <alignment horizontal="center" vertical="top" wrapText="1" readingOrder="1"/>
    </xf>
    <xf numFmtId="0" fontId="17" fillId="3" borderId="1" xfId="0" applyFont="1" applyFill="1" applyBorder="1" applyAlignment="1">
      <alignment horizontal="center" vertical="top" wrapText="1" readingOrder="1"/>
    </xf>
    <xf numFmtId="0" fontId="13" fillId="3" borderId="1" xfId="0" applyFont="1" applyFill="1" applyBorder="1" applyAlignment="1">
      <alignment vertical="top" wrapText="1" readingOrder="1"/>
    </xf>
    <xf numFmtId="49" fontId="34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/>
    <xf numFmtId="0" fontId="24" fillId="3" borderId="1" xfId="0" applyFont="1" applyFill="1" applyBorder="1" applyAlignment="1">
      <alignment horizontal="center" vertical="center" wrapText="1" readingOrder="1"/>
    </xf>
    <xf numFmtId="0" fontId="24" fillId="3" borderId="1" xfId="0" applyFont="1" applyFill="1" applyBorder="1" applyAlignment="1">
      <alignment horizontal="center" vertical="top" wrapText="1" readingOrder="1"/>
    </xf>
    <xf numFmtId="0" fontId="24" fillId="3" borderId="2" xfId="0" applyFont="1" applyFill="1" applyBorder="1" applyAlignment="1">
      <alignment horizontal="center" vertical="top" wrapText="1" readingOrder="1"/>
    </xf>
    <xf numFmtId="0" fontId="10" fillId="0" borderId="2" xfId="0" applyFont="1" applyFill="1" applyBorder="1" applyAlignment="1">
      <alignment horizontal="left" vertical="top" wrapText="1" readingOrder="1"/>
    </xf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right"/>
    </xf>
    <xf numFmtId="0" fontId="24" fillId="0" borderId="2" xfId="0" applyFont="1" applyFill="1" applyBorder="1" applyAlignment="1">
      <alignment horizontal="left" vertical="top" wrapText="1" readingOrder="1"/>
    </xf>
    <xf numFmtId="0" fontId="28" fillId="0" borderId="1" xfId="0" applyFont="1" applyFill="1" applyBorder="1"/>
    <xf numFmtId="0" fontId="24" fillId="0" borderId="1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top" wrapText="1"/>
    </xf>
    <xf numFmtId="165" fontId="27" fillId="0" borderId="1" xfId="0" applyNumberFormat="1" applyFont="1" applyFill="1" applyBorder="1" applyAlignment="1">
      <alignment horizontal="center" vertical="top" wrapText="1" readingOrder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24" fillId="0" borderId="1" xfId="0" applyFont="1" applyFill="1" applyBorder="1" applyAlignment="1">
      <alignment horizontal="left" vertical="top" wrapText="1" readingOrder="1"/>
    </xf>
    <xf numFmtId="0" fontId="24" fillId="0" borderId="1" xfId="0" applyFont="1" applyFill="1" applyBorder="1" applyAlignment="1">
      <alignment horizontal="center" vertical="top" wrapText="1" readingOrder="1"/>
    </xf>
    <xf numFmtId="0" fontId="13" fillId="0" borderId="1" xfId="0" applyFont="1" applyFill="1" applyBorder="1" applyAlignment="1">
      <alignment vertical="top" wrapText="1" readingOrder="1"/>
    </xf>
    <xf numFmtId="0" fontId="30" fillId="0" borderId="2" xfId="0" applyFont="1" applyFill="1" applyBorder="1"/>
    <xf numFmtId="0" fontId="24" fillId="0" borderId="2" xfId="0" applyFont="1" applyFill="1" applyBorder="1" applyAlignment="1">
      <alignment horizontal="center" vertical="top" wrapText="1" readingOrder="1"/>
    </xf>
    <xf numFmtId="165" fontId="27" fillId="0" borderId="2" xfId="0" applyNumberFormat="1" applyFont="1" applyFill="1" applyBorder="1" applyAlignment="1">
      <alignment horizontal="center" vertical="top" wrapText="1" readingOrder="1"/>
    </xf>
    <xf numFmtId="0" fontId="27" fillId="0" borderId="2" xfId="0" applyFont="1" applyFill="1" applyBorder="1" applyAlignment="1">
      <alignment horizontal="left" vertical="top" wrapText="1"/>
    </xf>
    <xf numFmtId="0" fontId="0" fillId="0" borderId="2" xfId="0" applyFill="1" applyBorder="1"/>
    <xf numFmtId="0" fontId="0" fillId="0" borderId="3" xfId="0" applyFill="1" applyBorder="1"/>
    <xf numFmtId="0" fontId="24" fillId="0" borderId="3" xfId="0" applyFont="1" applyFill="1" applyBorder="1" applyAlignment="1">
      <alignment horizontal="left" vertical="top" wrapText="1" readingOrder="1"/>
    </xf>
    <xf numFmtId="0" fontId="24" fillId="0" borderId="3" xfId="0" applyFont="1" applyFill="1" applyBorder="1" applyAlignment="1">
      <alignment horizontal="center" vertical="top" wrapText="1" readingOrder="1"/>
    </xf>
    <xf numFmtId="0" fontId="6" fillId="0" borderId="1" xfId="0" applyFont="1" applyFill="1" applyBorder="1" applyAlignment="1">
      <alignment horizontal="center" vertical="top" wrapText="1" readingOrder="1"/>
    </xf>
    <xf numFmtId="165" fontId="24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Font="1" applyFill="1" applyBorder="1" applyAlignment="1">
      <alignment horizontal="justify" vertical="top" wrapText="1" readingOrder="1"/>
    </xf>
    <xf numFmtId="0" fontId="18" fillId="0" borderId="1" xfId="0" applyFont="1" applyFill="1" applyBorder="1" applyAlignment="1">
      <alignment horizontal="left" vertical="top" wrapText="1" readingOrder="1"/>
    </xf>
    <xf numFmtId="0" fontId="18" fillId="0" borderId="1" xfId="0" applyFont="1" applyFill="1" applyBorder="1" applyAlignment="1">
      <alignment horizontal="center" vertical="top" wrapText="1" readingOrder="1"/>
    </xf>
    <xf numFmtId="165" fontId="18" fillId="0" borderId="1" xfId="0" applyNumberFormat="1" applyFont="1" applyFill="1" applyBorder="1" applyAlignment="1">
      <alignment horizontal="center" vertical="top" wrapText="1" readingOrder="1"/>
    </xf>
    <xf numFmtId="0" fontId="10" fillId="0" borderId="1" xfId="0" applyFont="1" applyFill="1" applyBorder="1" applyAlignment="1">
      <alignment horizontal="justify" vertical="top" wrapText="1" readingOrder="1"/>
    </xf>
    <xf numFmtId="0" fontId="11" fillId="0" borderId="1" xfId="0" applyFont="1" applyFill="1" applyBorder="1" applyAlignment="1">
      <alignment horizontal="justify" vertical="top" wrapText="1" readingOrder="1"/>
    </xf>
    <xf numFmtId="0" fontId="32" fillId="0" borderId="1" xfId="0" applyFont="1" applyFill="1" applyBorder="1" applyAlignment="1">
      <alignment horizontal="center" vertical="top" wrapText="1" readingOrder="1"/>
    </xf>
    <xf numFmtId="0" fontId="31" fillId="0" borderId="1" xfId="0" applyFont="1" applyFill="1" applyBorder="1" applyAlignment="1">
      <alignment horizontal="center" vertical="top" wrapText="1" readingOrder="1"/>
    </xf>
    <xf numFmtId="0" fontId="25" fillId="0" borderId="1" xfId="0" applyFont="1" applyFill="1" applyBorder="1"/>
    <xf numFmtId="0" fontId="24" fillId="0" borderId="1" xfId="0" applyFont="1" applyFill="1" applyBorder="1" applyAlignment="1">
      <alignment horizontal="justify" vertical="top" wrapText="1" readingOrder="1"/>
    </xf>
    <xf numFmtId="0" fontId="18" fillId="0" borderId="1" xfId="0" applyFont="1" applyFill="1" applyBorder="1" applyAlignment="1">
      <alignment horizontal="center" vertical="center" wrapText="1" readingOrder="1"/>
    </xf>
    <xf numFmtId="0" fontId="18" fillId="0" borderId="1" xfId="0" applyFont="1" applyFill="1" applyBorder="1" applyAlignment="1">
      <alignment horizontal="justify" vertical="top" wrapText="1" readingOrder="1"/>
    </xf>
    <xf numFmtId="0" fontId="18" fillId="0" borderId="0" xfId="0" applyFont="1" applyBorder="1"/>
    <xf numFmtId="0" fontId="18" fillId="0" borderId="0" xfId="0" applyFont="1" applyFill="1" applyBorder="1" applyAlignment="1">
      <alignment horizontal="left" vertical="top" wrapText="1" readingOrder="1"/>
    </xf>
    <xf numFmtId="0" fontId="18" fillId="0" borderId="0" xfId="0" applyFont="1" applyFill="1" applyBorder="1" applyAlignment="1">
      <alignment horizontal="center" wrapText="1" readingOrder="1"/>
    </xf>
    <xf numFmtId="4" fontId="13" fillId="0" borderId="2" xfId="0" applyNumberFormat="1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 readingOrder="1"/>
    </xf>
    <xf numFmtId="0" fontId="6" fillId="3" borderId="1" xfId="0" applyFont="1" applyFill="1" applyBorder="1" applyAlignment="1">
      <alignment vertical="top" wrapText="1" readingOrder="1"/>
    </xf>
    <xf numFmtId="0" fontId="9" fillId="0" borderId="1" xfId="0" applyFont="1" applyFill="1" applyBorder="1" applyAlignment="1">
      <alignment vertical="top" wrapText="1" readingOrder="1"/>
    </xf>
    <xf numFmtId="0" fontId="10" fillId="0" borderId="1" xfId="0" applyFont="1" applyFill="1" applyBorder="1" applyAlignment="1">
      <alignment vertical="top" wrapText="1"/>
    </xf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right"/>
    </xf>
    <xf numFmtId="0" fontId="18" fillId="0" borderId="0" xfId="0" applyFont="1" applyFill="1" applyBorder="1" applyAlignment="1">
      <alignment horizontal="left" vertical="top" wrapText="1" readingOrder="1"/>
    </xf>
    <xf numFmtId="0" fontId="18" fillId="0" borderId="0" xfId="0" applyFont="1" applyFill="1" applyBorder="1" applyAlignment="1">
      <alignment horizontal="center" vertical="top" wrapText="1" readingOrder="1"/>
    </xf>
    <xf numFmtId="0" fontId="18" fillId="0" borderId="0" xfId="0" applyFont="1" applyFill="1" applyBorder="1" applyAlignment="1">
      <alignment horizontal="center" vertical="center" wrapText="1" readingOrder="1"/>
    </xf>
    <xf numFmtId="165" fontId="18" fillId="0" borderId="0" xfId="0" applyNumberFormat="1" applyFont="1" applyFill="1" applyBorder="1" applyAlignment="1">
      <alignment horizontal="center" vertical="center" wrapText="1" readingOrder="1"/>
    </xf>
    <xf numFmtId="0" fontId="18" fillId="0" borderId="0" xfId="0" applyFont="1" applyFill="1" applyBorder="1" applyAlignment="1">
      <alignment horizontal="justify" vertical="top" wrapText="1" readingOrder="1"/>
    </xf>
    <xf numFmtId="0" fontId="13" fillId="0" borderId="1" xfId="0" applyFont="1" applyFill="1" applyBorder="1" applyAlignment="1">
      <alignment horizontal="justify" vertical="top" wrapText="1" readingOrder="1"/>
    </xf>
    <xf numFmtId="0" fontId="10" fillId="0" borderId="2" xfId="0" applyFont="1" applyFill="1" applyBorder="1" applyAlignment="1">
      <alignment horizontal="center" vertical="top" wrapText="1" readingOrder="1"/>
    </xf>
    <xf numFmtId="0" fontId="23" fillId="0" borderId="0" xfId="0" applyFont="1" applyBorder="1" applyAlignment="1">
      <alignment horizontal="left" wrapText="1"/>
    </xf>
    <xf numFmtId="0" fontId="18" fillId="0" borderId="0" xfId="0" applyFont="1" applyFill="1" applyBorder="1" applyAlignment="1">
      <alignment horizontal="left" vertical="top" wrapText="1" readingOrder="1"/>
    </xf>
    <xf numFmtId="165" fontId="13" fillId="0" borderId="2" xfId="0" applyNumberFormat="1" applyFont="1" applyFill="1" applyBorder="1" applyAlignment="1">
      <alignment horizontal="center" vertical="top" wrapText="1" readingOrder="1"/>
    </xf>
    <xf numFmtId="165" fontId="13" fillId="0" borderId="1" xfId="0" applyNumberFormat="1" applyFont="1" applyFill="1" applyBorder="1" applyAlignment="1">
      <alignment horizontal="center" vertical="top" wrapText="1" readingOrder="1"/>
    </xf>
    <xf numFmtId="165" fontId="13" fillId="0" borderId="1" xfId="0" applyNumberFormat="1" applyFont="1" applyBorder="1" applyAlignment="1">
      <alignment horizontal="center" vertical="top" wrapText="1"/>
    </xf>
    <xf numFmtId="165" fontId="27" fillId="3" borderId="2" xfId="0" applyNumberFormat="1" applyFont="1" applyFill="1" applyBorder="1" applyAlignment="1">
      <alignment horizontal="center" vertical="top" wrapText="1" readingOrder="1"/>
    </xf>
    <xf numFmtId="165" fontId="27" fillId="3" borderId="3" xfId="0" applyNumberFormat="1" applyFont="1" applyFill="1" applyBorder="1" applyAlignment="1">
      <alignment horizontal="center" vertical="top" wrapText="1" readingOrder="1"/>
    </xf>
    <xf numFmtId="166" fontId="13" fillId="0" borderId="1" xfId="0" applyNumberFormat="1" applyFont="1" applyFill="1" applyBorder="1" applyAlignment="1">
      <alignment vertical="top"/>
    </xf>
    <xf numFmtId="165" fontId="24" fillId="0" borderId="6" xfId="0" applyNumberFormat="1" applyFont="1" applyBorder="1" applyAlignment="1">
      <alignment horizontal="center" vertical="top" wrapText="1" readingOrder="1"/>
    </xf>
    <xf numFmtId="165" fontId="18" fillId="0" borderId="1" xfId="0" applyNumberFormat="1" applyFont="1" applyBorder="1" applyAlignment="1">
      <alignment horizontal="center" vertical="top" wrapText="1" readingOrder="1"/>
    </xf>
    <xf numFmtId="165" fontId="13" fillId="0" borderId="1" xfId="0" applyNumberFormat="1" applyFont="1" applyBorder="1" applyAlignment="1">
      <alignment horizontal="center" vertical="top" wrapText="1" readingOrder="1"/>
    </xf>
    <xf numFmtId="165" fontId="27" fillId="0" borderId="1" xfId="0" applyNumberFormat="1" applyFont="1" applyBorder="1" applyAlignment="1">
      <alignment horizontal="center" vertical="top" wrapText="1"/>
    </xf>
    <xf numFmtId="165" fontId="27" fillId="3" borderId="1" xfId="0" applyNumberFormat="1" applyFont="1" applyFill="1" applyBorder="1" applyAlignment="1">
      <alignment horizontal="center" vertical="top" wrapText="1"/>
    </xf>
    <xf numFmtId="166" fontId="27" fillId="3" borderId="1" xfId="0" applyNumberFormat="1" applyFont="1" applyFill="1" applyBorder="1" applyAlignment="1">
      <alignment horizontal="center" vertical="top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164" fontId="10" fillId="4" borderId="2" xfId="0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 readingOrder="1"/>
    </xf>
    <xf numFmtId="0" fontId="10" fillId="0" borderId="4" xfId="0" applyFont="1" applyFill="1" applyBorder="1" applyAlignment="1">
      <alignment horizontal="left" vertical="top" wrapText="1" readingOrder="1"/>
    </xf>
    <xf numFmtId="0" fontId="10" fillId="0" borderId="3" xfId="0" applyFont="1" applyFill="1" applyBorder="1" applyAlignment="1">
      <alignment horizontal="left" vertical="top" wrapText="1" readingOrder="1"/>
    </xf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10" fillId="0" borderId="5" xfId="0" applyFont="1" applyBorder="1" applyAlignment="1">
      <alignment horizontal="center" vertical="top" wrapText="1" readingOrder="1"/>
    </xf>
    <xf numFmtId="0" fontId="10" fillId="0" borderId="7" xfId="0" applyFont="1" applyBorder="1" applyAlignment="1">
      <alignment horizontal="center" vertical="top" wrapText="1" readingOrder="1"/>
    </xf>
    <xf numFmtId="0" fontId="10" fillId="0" borderId="6" xfId="0" applyFont="1" applyBorder="1" applyAlignment="1">
      <alignment horizontal="center" vertical="top" wrapText="1" readingOrder="1"/>
    </xf>
    <xf numFmtId="0" fontId="10" fillId="0" borderId="2" xfId="0" applyFont="1" applyBorder="1" applyAlignment="1">
      <alignment horizontal="center" vertical="top" wrapText="1" readingOrder="1"/>
    </xf>
    <xf numFmtId="0" fontId="10" fillId="0" borderId="3" xfId="0" applyFont="1" applyBorder="1" applyAlignment="1">
      <alignment horizontal="center" vertical="top" wrapText="1" readingOrder="1"/>
    </xf>
    <xf numFmtId="0" fontId="10" fillId="0" borderId="1" xfId="0" applyFont="1" applyBorder="1" applyAlignment="1">
      <alignment horizontal="center" vertical="top" wrapText="1" readingOrder="1"/>
    </xf>
    <xf numFmtId="0" fontId="10" fillId="0" borderId="2" xfId="0" applyFont="1" applyFill="1" applyBorder="1" applyAlignment="1">
      <alignment horizontal="center" vertical="top" wrapText="1" readingOrder="1"/>
    </xf>
    <xf numFmtId="0" fontId="10" fillId="0" borderId="3" xfId="0" applyFont="1" applyFill="1" applyBorder="1" applyAlignment="1">
      <alignment horizontal="center" vertical="top" wrapText="1" readingOrder="1"/>
    </xf>
    <xf numFmtId="165" fontId="13" fillId="0" borderId="2" xfId="0" applyNumberFormat="1" applyFont="1" applyFill="1" applyBorder="1" applyAlignment="1">
      <alignment horizontal="center" vertical="top" wrapText="1" readingOrder="1"/>
    </xf>
    <xf numFmtId="165" fontId="13" fillId="0" borderId="4" xfId="0" applyNumberFormat="1" applyFont="1" applyFill="1" applyBorder="1" applyAlignment="1">
      <alignment horizontal="center" vertical="top" wrapText="1" readingOrder="1"/>
    </xf>
    <xf numFmtId="165" fontId="13" fillId="0" borderId="3" xfId="0" applyNumberFormat="1" applyFont="1" applyFill="1" applyBorder="1" applyAlignment="1">
      <alignment horizontal="center" vertical="top" wrapText="1" readingOrder="1"/>
    </xf>
    <xf numFmtId="0" fontId="16" fillId="3" borderId="4" xfId="0" applyFont="1" applyFill="1" applyBorder="1" applyAlignment="1">
      <alignment horizontal="left" vertical="top" wrapText="1" readingOrder="1"/>
    </xf>
    <xf numFmtId="0" fontId="24" fillId="3" borderId="4" xfId="0" applyFont="1" applyFill="1" applyBorder="1" applyAlignment="1">
      <alignment horizontal="center" vertical="top" wrapText="1" readingOrder="1"/>
    </xf>
    <xf numFmtId="0" fontId="6" fillId="0" borderId="2" xfId="0" applyFont="1" applyFill="1" applyBorder="1" applyAlignment="1">
      <alignment horizontal="center" vertical="top" wrapText="1" readingOrder="1"/>
    </xf>
    <xf numFmtId="0" fontId="6" fillId="0" borderId="4" xfId="0" applyFont="1" applyFill="1" applyBorder="1" applyAlignment="1">
      <alignment horizontal="center" vertical="top" wrapText="1" readingOrder="1"/>
    </xf>
    <xf numFmtId="0" fontId="6" fillId="0" borderId="3" xfId="0" applyFont="1" applyFill="1" applyBorder="1" applyAlignment="1">
      <alignment horizontal="center" vertical="top" wrapText="1" readingOrder="1"/>
    </xf>
    <xf numFmtId="0" fontId="24" fillId="0" borderId="2" xfId="0" applyFont="1" applyFill="1" applyBorder="1" applyAlignment="1">
      <alignment horizontal="left" vertical="top" wrapText="1" readingOrder="1"/>
    </xf>
    <xf numFmtId="0" fontId="26" fillId="0" borderId="4" xfId="0" applyFont="1" applyFill="1" applyBorder="1"/>
    <xf numFmtId="0" fontId="26" fillId="0" borderId="3" xfId="0" applyFont="1" applyFill="1" applyBorder="1"/>
    <xf numFmtId="0" fontId="37" fillId="0" borderId="2" xfId="0" applyFont="1" applyFill="1" applyBorder="1" applyAlignment="1">
      <alignment horizontal="left" vertical="top" wrapText="1" readingOrder="1"/>
    </xf>
    <xf numFmtId="0" fontId="38" fillId="0" borderId="3" xfId="0" applyFont="1" applyFill="1" applyBorder="1" applyAlignment="1">
      <alignment wrapText="1"/>
    </xf>
    <xf numFmtId="165" fontId="13" fillId="0" borderId="2" xfId="0" applyNumberFormat="1" applyFont="1" applyBorder="1" applyAlignment="1">
      <alignment horizontal="center" vertical="top" wrapText="1"/>
    </xf>
    <xf numFmtId="165" fontId="13" fillId="0" borderId="4" xfId="0" applyNumberFormat="1" applyFont="1" applyBorder="1" applyAlignment="1">
      <alignment horizontal="center" vertical="top" wrapText="1"/>
    </xf>
    <xf numFmtId="165" fontId="13" fillId="0" borderId="3" xfId="0" applyNumberFormat="1" applyFont="1" applyBorder="1" applyAlignment="1">
      <alignment horizontal="center" vertical="top" wrapText="1"/>
    </xf>
    <xf numFmtId="165" fontId="13" fillId="0" borderId="2" xfId="0" applyNumberFormat="1" applyFont="1" applyBorder="1" applyAlignment="1">
      <alignment horizontal="center" vertical="top" wrapText="1" readingOrder="1"/>
    </xf>
    <xf numFmtId="165" fontId="13" fillId="0" borderId="4" xfId="0" applyNumberFormat="1" applyFont="1" applyBorder="1" applyAlignment="1">
      <alignment horizontal="center" vertical="top" wrapText="1" readingOrder="1"/>
    </xf>
    <xf numFmtId="165" fontId="13" fillId="0" borderId="3" xfId="0" applyNumberFormat="1" applyFont="1" applyBorder="1" applyAlignment="1">
      <alignment horizontal="center" vertical="top" wrapText="1" readingOrder="1"/>
    </xf>
    <xf numFmtId="0" fontId="6" fillId="0" borderId="2" xfId="0" applyFont="1" applyFill="1" applyBorder="1" applyAlignment="1">
      <alignment horizontal="left" vertical="top" wrapText="1" readingOrder="1"/>
    </xf>
    <xf numFmtId="0" fontId="6" fillId="0" borderId="3" xfId="0" applyFont="1" applyFill="1" applyBorder="1" applyAlignment="1">
      <alignment horizontal="left" vertical="top" wrapText="1" readingOrder="1"/>
    </xf>
    <xf numFmtId="166" fontId="13" fillId="0" borderId="2" xfId="0" applyNumberFormat="1" applyFont="1" applyFill="1" applyBorder="1" applyAlignment="1">
      <alignment horizontal="center" vertical="top"/>
    </xf>
    <xf numFmtId="166" fontId="13" fillId="0" borderId="3" xfId="0" applyNumberFormat="1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center" vertical="top" wrapText="1" readingOrder="1"/>
    </xf>
    <xf numFmtId="0" fontId="18" fillId="0" borderId="4" xfId="0" applyFont="1" applyFill="1" applyBorder="1" applyAlignment="1">
      <alignment horizontal="center" vertical="top" wrapText="1" readingOrder="1"/>
    </xf>
    <xf numFmtId="0" fontId="18" fillId="0" borderId="3" xfId="0" applyFont="1" applyFill="1" applyBorder="1" applyAlignment="1">
      <alignment horizontal="center" vertical="top" wrapText="1" readingOrder="1"/>
    </xf>
    <xf numFmtId="0" fontId="14" fillId="3" borderId="2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readingOrder="1"/>
    </xf>
    <xf numFmtId="0" fontId="21" fillId="3" borderId="4" xfId="0" applyFont="1" applyFill="1" applyBorder="1" applyAlignment="1">
      <alignment horizontal="left" vertical="top" wrapText="1" readingOrder="1"/>
    </xf>
    <xf numFmtId="0" fontId="22" fillId="3" borderId="4" xfId="0" applyFont="1" applyFill="1" applyBorder="1" applyAlignment="1">
      <alignment horizontal="left" vertical="top" wrapText="1" readingOrder="1"/>
    </xf>
    <xf numFmtId="0" fontId="18" fillId="0" borderId="0" xfId="0" applyFont="1" applyFill="1" applyBorder="1" applyAlignment="1">
      <alignment horizontal="left" vertical="top" wrapText="1" readingOrder="1"/>
    </xf>
    <xf numFmtId="0" fontId="39" fillId="0" borderId="1" xfId="0" applyFont="1" applyBorder="1" applyAlignment="1">
      <alignment horizontal="left" wrapText="1"/>
    </xf>
    <xf numFmtId="165" fontId="27" fillId="3" borderId="4" xfId="0" applyNumberFormat="1" applyFont="1" applyFill="1" applyBorder="1" applyAlignment="1">
      <alignment horizontal="center" vertical="top" wrapText="1" readingOrder="1"/>
    </xf>
    <xf numFmtId="165" fontId="27" fillId="3" borderId="2" xfId="0" applyNumberFormat="1" applyFont="1" applyFill="1" applyBorder="1" applyAlignment="1">
      <alignment horizontal="center" vertical="top" wrapText="1" readingOrder="1"/>
    </xf>
    <xf numFmtId="165" fontId="27" fillId="3" borderId="3" xfId="0" applyNumberFormat="1" applyFont="1" applyFill="1" applyBorder="1" applyAlignment="1">
      <alignment horizontal="center" vertical="top" wrapText="1" readingOrder="1"/>
    </xf>
    <xf numFmtId="165" fontId="27" fillId="3" borderId="2" xfId="0" applyNumberFormat="1" applyFont="1" applyFill="1" applyBorder="1" applyAlignment="1">
      <alignment horizontal="center" vertical="top" wrapText="1"/>
    </xf>
    <xf numFmtId="165" fontId="27" fillId="3" borderId="3" xfId="0" applyNumberFormat="1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horizontal="left" vertical="top" wrapText="1" readingOrder="1"/>
    </xf>
    <xf numFmtId="0" fontId="13" fillId="4" borderId="3" xfId="0" applyFont="1" applyFill="1" applyBorder="1" applyAlignment="1">
      <alignment horizontal="left" vertical="top" wrapText="1" readingOrder="1"/>
    </xf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top" wrapText="1" readingOrder="1"/>
    </xf>
    <xf numFmtId="0" fontId="13" fillId="0" borderId="1" xfId="0" applyFont="1" applyBorder="1" applyAlignment="1">
      <alignment horizontal="center" vertical="top" wrapText="1" readingOrder="1"/>
    </xf>
    <xf numFmtId="0" fontId="24" fillId="0" borderId="5" xfId="0" applyFont="1" applyBorder="1" applyAlignment="1">
      <alignment horizontal="center" vertical="top" wrapText="1" readingOrder="1"/>
    </xf>
    <xf numFmtId="0" fontId="24" fillId="0" borderId="6" xfId="0" applyFont="1" applyBorder="1" applyAlignment="1">
      <alignment horizontal="center" vertical="top" wrapText="1" readingOrder="1"/>
    </xf>
    <xf numFmtId="0" fontId="18" fillId="0" borderId="0" xfId="0" applyFont="1" applyBorder="1" applyAlignment="1">
      <alignment horizontal="center" wrapText="1"/>
    </xf>
    <xf numFmtId="0" fontId="26" fillId="0" borderId="0" xfId="0" applyFont="1"/>
    <xf numFmtId="165" fontId="13" fillId="0" borderId="1" xfId="0" applyNumberFormat="1" applyFont="1" applyFill="1" applyBorder="1" applyAlignment="1">
      <alignment horizontal="center" vertical="top" wrapText="1" readingOrder="1"/>
    </xf>
    <xf numFmtId="0" fontId="13" fillId="0" borderId="4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 readingOrder="1"/>
    </xf>
    <xf numFmtId="165" fontId="29" fillId="0" borderId="4" xfId="0" applyNumberFormat="1" applyFont="1" applyFill="1" applyBorder="1" applyAlignment="1">
      <alignment horizontal="center" vertical="top" wrapText="1" readingOrder="1"/>
    </xf>
    <xf numFmtId="0" fontId="10" fillId="0" borderId="1" xfId="0" applyFont="1" applyFill="1" applyBorder="1" applyAlignment="1">
      <alignment horizontal="center" vertical="top" wrapText="1" readingOrder="1"/>
    </xf>
    <xf numFmtId="0" fontId="18" fillId="0" borderId="1" xfId="0" applyFont="1" applyBorder="1" applyAlignment="1">
      <alignment horizontal="center" vertical="top" wrapText="1" readingOrder="1"/>
    </xf>
    <xf numFmtId="0" fontId="13" fillId="0" borderId="2" xfId="0" applyFont="1" applyBorder="1" applyAlignment="1">
      <alignment horizontal="center" vertical="top" wrapText="1" readingOrder="1"/>
    </xf>
    <xf numFmtId="0" fontId="13" fillId="0" borderId="3" xfId="0" applyFont="1" applyBorder="1" applyAlignment="1">
      <alignment horizontal="center" vertical="top" wrapText="1" readingOrder="1"/>
    </xf>
    <xf numFmtId="0" fontId="13" fillId="0" borderId="5" xfId="0" applyFont="1" applyBorder="1" applyAlignment="1">
      <alignment horizontal="center" vertical="top" wrapText="1" readingOrder="1"/>
    </xf>
    <xf numFmtId="0" fontId="13" fillId="0" borderId="7" xfId="0" applyFont="1" applyBorder="1" applyAlignment="1">
      <alignment horizontal="center" vertical="top" wrapText="1" readingOrder="1"/>
    </xf>
    <xf numFmtId="0" fontId="13" fillId="0" borderId="6" xfId="0" applyFont="1" applyBorder="1" applyAlignment="1">
      <alignment horizontal="center" vertical="top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1"/>
  <sheetViews>
    <sheetView tabSelected="1" view="pageBreakPreview" topLeftCell="C33" zoomScale="40" zoomScaleNormal="50" zoomScaleSheetLayoutView="40" workbookViewId="0">
      <selection activeCell="J38" sqref="J38:J39"/>
    </sheetView>
  </sheetViews>
  <sheetFormatPr defaultColWidth="9" defaultRowHeight="15"/>
  <cols>
    <col min="1" max="1" width="9" customWidth="1"/>
    <col min="2" max="2" width="115.5703125" customWidth="1"/>
    <col min="3" max="3" width="47" customWidth="1"/>
    <col min="4" max="4" width="33" customWidth="1"/>
    <col min="5" max="5" width="26.28515625" customWidth="1"/>
    <col min="6" max="7" width="26.5703125" customWidth="1"/>
    <col min="8" max="8" width="27.28515625" customWidth="1"/>
    <col min="9" max="9" width="26.42578125" customWidth="1"/>
    <col min="10" max="10" width="139.5703125" customWidth="1"/>
    <col min="11" max="11" width="0.140625" customWidth="1"/>
  </cols>
  <sheetData>
    <row r="1" spans="1:11" ht="119.25" customHeight="1">
      <c r="B1" s="190" t="s">
        <v>187</v>
      </c>
      <c r="C1" s="191"/>
      <c r="D1" s="191"/>
      <c r="E1" s="191"/>
      <c r="F1" s="191"/>
      <c r="G1" s="191"/>
      <c r="H1" s="191"/>
      <c r="I1" s="191"/>
      <c r="J1" s="191"/>
    </row>
    <row r="2" spans="1:11" ht="28.5" customHeight="1">
      <c r="B2" s="1"/>
      <c r="C2" s="1"/>
      <c r="D2" s="1"/>
      <c r="E2" s="1"/>
      <c r="F2" s="1"/>
      <c r="G2" s="1"/>
      <c r="H2" s="1"/>
      <c r="I2" s="1"/>
      <c r="J2" s="1"/>
    </row>
    <row r="3" spans="1:11" ht="30.75" customHeight="1">
      <c r="A3" s="134"/>
      <c r="B3" s="199" t="s">
        <v>1</v>
      </c>
      <c r="C3" s="187" t="s">
        <v>2</v>
      </c>
      <c r="D3" s="202" t="s">
        <v>3</v>
      </c>
      <c r="E3" s="203"/>
      <c r="F3" s="204"/>
      <c r="G3" s="202" t="s">
        <v>4</v>
      </c>
      <c r="H3" s="203"/>
      <c r="I3" s="204"/>
      <c r="J3" s="187" t="s">
        <v>181</v>
      </c>
    </row>
    <row r="4" spans="1:11" ht="30.75">
      <c r="A4" s="135"/>
      <c r="B4" s="199"/>
      <c r="C4" s="187"/>
      <c r="D4" s="202" t="s">
        <v>6</v>
      </c>
      <c r="E4" s="203"/>
      <c r="F4" s="204"/>
      <c r="G4" s="202" t="s">
        <v>6</v>
      </c>
      <c r="H4" s="203"/>
      <c r="I4" s="204"/>
      <c r="J4" s="187"/>
    </row>
    <row r="5" spans="1:11" ht="30.75" customHeight="1">
      <c r="A5" s="135"/>
      <c r="B5" s="199"/>
      <c r="C5" s="187"/>
      <c r="D5" s="200" t="s">
        <v>20</v>
      </c>
      <c r="E5" s="187" t="s">
        <v>7</v>
      </c>
      <c r="F5" s="187" t="s">
        <v>8</v>
      </c>
      <c r="G5" s="200" t="s">
        <v>20</v>
      </c>
      <c r="H5" s="187" t="s">
        <v>7</v>
      </c>
      <c r="I5" s="187" t="s">
        <v>8</v>
      </c>
      <c r="J5" s="187"/>
    </row>
    <row r="6" spans="1:11" ht="45" customHeight="1">
      <c r="A6" s="136"/>
      <c r="B6" s="199"/>
      <c r="C6" s="187"/>
      <c r="D6" s="201"/>
      <c r="E6" s="187"/>
      <c r="F6" s="187"/>
      <c r="G6" s="201"/>
      <c r="H6" s="187"/>
      <c r="I6" s="187"/>
      <c r="J6" s="187"/>
    </row>
    <row r="7" spans="1:11" ht="69" customHeight="1">
      <c r="A7" s="48"/>
      <c r="B7" s="49" t="s">
        <v>27</v>
      </c>
      <c r="C7" s="50"/>
      <c r="D7" s="125">
        <f>SUM(E7:F7)</f>
        <v>67353.8</v>
      </c>
      <c r="E7" s="51">
        <f>SUM(E8,E13,E19,E23,E28,E34,E40,E53)</f>
        <v>61498.3</v>
      </c>
      <c r="F7" s="51">
        <f>SUM(F8,F13,F19,F23,F28,F34,F40,F53)</f>
        <v>5855.5</v>
      </c>
      <c r="G7" s="51">
        <f>SUM(H7:I7)</f>
        <v>0</v>
      </c>
      <c r="H7" s="51">
        <f>SUM(H8,H13,H19,H23,H28,H34,H40,H53)</f>
        <v>0</v>
      </c>
      <c r="I7" s="51">
        <f>SUM(I8,I13,I19,I23,I28,I34,I40,I53)</f>
        <v>0</v>
      </c>
      <c r="J7" s="2"/>
    </row>
    <row r="8" spans="1:11" ht="69" customHeight="1">
      <c r="A8" s="29" t="s">
        <v>125</v>
      </c>
      <c r="B8" s="54" t="s">
        <v>139</v>
      </c>
      <c r="C8" s="57"/>
      <c r="D8" s="126">
        <f t="shared" ref="D8:D55" si="0">SUM(E8:F8)</f>
        <v>1235.5999999999999</v>
      </c>
      <c r="E8" s="52">
        <f>SUM(E9,E11)</f>
        <v>1235.5999999999999</v>
      </c>
      <c r="F8" s="52">
        <f>SUM(F9,F11)</f>
        <v>0</v>
      </c>
      <c r="G8" s="52">
        <f t="shared" ref="G8:G55" si="1">SUM(H8:I8)</f>
        <v>0</v>
      </c>
      <c r="H8" s="52">
        <f>SUM(H9,H11)</f>
        <v>0</v>
      </c>
      <c r="I8" s="52">
        <f>SUM(I9,I11)</f>
        <v>0</v>
      </c>
      <c r="J8" s="31"/>
    </row>
    <row r="9" spans="1:11" ht="127.5" customHeight="1">
      <c r="A9" s="56" t="s">
        <v>126</v>
      </c>
      <c r="B9" s="30" t="s">
        <v>140</v>
      </c>
      <c r="C9" s="59" t="s">
        <v>155</v>
      </c>
      <c r="D9" s="126">
        <f t="shared" si="0"/>
        <v>335.1</v>
      </c>
      <c r="E9" s="52">
        <f>SUM(E10)</f>
        <v>335.1</v>
      </c>
      <c r="F9" s="52">
        <f>SUM(F10)</f>
        <v>0</v>
      </c>
      <c r="G9" s="52">
        <f t="shared" si="1"/>
        <v>0</v>
      </c>
      <c r="H9" s="52">
        <f>SUM(H10)</f>
        <v>0</v>
      </c>
      <c r="I9" s="52">
        <f>SUM(I10)</f>
        <v>0</v>
      </c>
      <c r="J9" s="32"/>
    </row>
    <row r="10" spans="1:11" ht="91.5" customHeight="1">
      <c r="A10" s="66"/>
      <c r="B10" s="17" t="s">
        <v>143</v>
      </c>
      <c r="C10" s="67" t="s">
        <v>144</v>
      </c>
      <c r="D10" s="118">
        <f>SUM(E10:F10)</f>
        <v>335.1</v>
      </c>
      <c r="E10" s="117">
        <v>335.1</v>
      </c>
      <c r="F10" s="117">
        <v>0</v>
      </c>
      <c r="G10" s="124">
        <f t="shared" si="1"/>
        <v>0</v>
      </c>
      <c r="H10" s="117">
        <v>0</v>
      </c>
      <c r="I10" s="117">
        <v>0</v>
      </c>
      <c r="J10" s="68"/>
    </row>
    <row r="11" spans="1:11" ht="55.5" customHeight="1">
      <c r="A11" s="56" t="s">
        <v>145</v>
      </c>
      <c r="B11" s="30" t="s">
        <v>141</v>
      </c>
      <c r="C11" s="59" t="s">
        <v>155</v>
      </c>
      <c r="D11" s="126">
        <f t="shared" si="0"/>
        <v>900.5</v>
      </c>
      <c r="E11" s="52">
        <f>SUM(E12)</f>
        <v>900.5</v>
      </c>
      <c r="F11" s="52">
        <f>SUM(F12)</f>
        <v>0</v>
      </c>
      <c r="G11" s="52">
        <f t="shared" si="1"/>
        <v>0</v>
      </c>
      <c r="H11" s="52">
        <f>SUM(H12)</f>
        <v>0</v>
      </c>
      <c r="I11" s="52">
        <f>SUM(I12)</f>
        <v>0</v>
      </c>
      <c r="J11" s="32"/>
    </row>
    <row r="12" spans="1:11" ht="97.5" customHeight="1">
      <c r="A12" s="66"/>
      <c r="B12" s="17" t="s">
        <v>142</v>
      </c>
      <c r="C12" s="67" t="s">
        <v>144</v>
      </c>
      <c r="D12" s="118">
        <f t="shared" si="0"/>
        <v>900.5</v>
      </c>
      <c r="E12" s="117">
        <v>900.5</v>
      </c>
      <c r="F12" s="117">
        <v>0</v>
      </c>
      <c r="G12" s="124">
        <f t="shared" si="1"/>
        <v>0</v>
      </c>
      <c r="H12" s="117">
        <v>0</v>
      </c>
      <c r="I12" s="117">
        <v>0</v>
      </c>
      <c r="J12" s="70"/>
    </row>
    <row r="13" spans="1:11" ht="44.25" customHeight="1">
      <c r="A13" s="29" t="s">
        <v>35</v>
      </c>
      <c r="B13" s="54" t="s">
        <v>66</v>
      </c>
      <c r="C13" s="60"/>
      <c r="D13" s="126">
        <f t="shared" si="0"/>
        <v>9922.1</v>
      </c>
      <c r="E13" s="52">
        <f>SUM(E14)</f>
        <v>8801.6</v>
      </c>
      <c r="F13" s="52">
        <f>SUM(F14)</f>
        <v>1120.5</v>
      </c>
      <c r="G13" s="52">
        <f t="shared" si="1"/>
        <v>0</v>
      </c>
      <c r="H13" s="52">
        <f>SUM(H14)</f>
        <v>0</v>
      </c>
      <c r="I13" s="52">
        <f>SUM(I14)</f>
        <v>0</v>
      </c>
      <c r="J13" s="31"/>
      <c r="K13" s="19"/>
    </row>
    <row r="14" spans="1:11" ht="63.75" customHeight="1">
      <c r="A14" s="56" t="s">
        <v>146</v>
      </c>
      <c r="B14" s="30" t="s">
        <v>158</v>
      </c>
      <c r="C14" s="59" t="s">
        <v>155</v>
      </c>
      <c r="D14" s="126">
        <f t="shared" si="0"/>
        <v>9922.1</v>
      </c>
      <c r="E14" s="52">
        <f>SUM(E15,E17)</f>
        <v>8801.6</v>
      </c>
      <c r="F14" s="52">
        <f>SUM(F15,F17)</f>
        <v>1120.5</v>
      </c>
      <c r="G14" s="52">
        <f t="shared" si="1"/>
        <v>0</v>
      </c>
      <c r="H14" s="52">
        <f>SUM(H15,H17)</f>
        <v>0</v>
      </c>
      <c r="I14" s="52">
        <f>SUM(I15,I17)</f>
        <v>0</v>
      </c>
      <c r="J14" s="55"/>
      <c r="K14" s="19"/>
    </row>
    <row r="15" spans="1:11" ht="74.25" customHeight="1">
      <c r="A15" s="71"/>
      <c r="B15" s="72" t="s">
        <v>67</v>
      </c>
      <c r="C15" s="73" t="s">
        <v>28</v>
      </c>
      <c r="D15" s="125">
        <f t="shared" si="0"/>
        <v>3936.2</v>
      </c>
      <c r="E15" s="69">
        <f>SUM(E16)</f>
        <v>3700</v>
      </c>
      <c r="F15" s="69">
        <f>SUM(F16)</f>
        <v>236.2</v>
      </c>
      <c r="G15" s="51">
        <f t="shared" si="1"/>
        <v>0</v>
      </c>
      <c r="H15" s="69">
        <f>SUM(H16)</f>
        <v>0</v>
      </c>
      <c r="I15" s="69">
        <f>SUM(I16)</f>
        <v>0</v>
      </c>
      <c r="J15" s="74"/>
      <c r="K15" s="19"/>
    </row>
    <row r="16" spans="1:11" ht="409.5" customHeight="1">
      <c r="A16" s="71"/>
      <c r="B16" s="17" t="s">
        <v>68</v>
      </c>
      <c r="C16" s="15" t="s">
        <v>72</v>
      </c>
      <c r="D16" s="118">
        <f t="shared" si="0"/>
        <v>3936.2</v>
      </c>
      <c r="E16" s="117">
        <v>3700</v>
      </c>
      <c r="F16" s="117">
        <v>236.2</v>
      </c>
      <c r="G16" s="124">
        <f t="shared" si="1"/>
        <v>0</v>
      </c>
      <c r="H16" s="117"/>
      <c r="I16" s="117"/>
      <c r="J16" s="128" t="s">
        <v>182</v>
      </c>
      <c r="K16" s="19"/>
    </row>
    <row r="17" spans="1:11" ht="81" customHeight="1">
      <c r="A17" s="75"/>
      <c r="B17" s="65" t="s">
        <v>69</v>
      </c>
      <c r="C17" s="76" t="s">
        <v>24</v>
      </c>
      <c r="D17" s="125">
        <f t="shared" si="0"/>
        <v>5985.9000000000005</v>
      </c>
      <c r="E17" s="77">
        <f>SUM(E18)</f>
        <v>5101.6000000000004</v>
      </c>
      <c r="F17" s="77">
        <f>SUM(F18)</f>
        <v>884.3</v>
      </c>
      <c r="G17" s="51">
        <f t="shared" si="1"/>
        <v>0</v>
      </c>
      <c r="H17" s="77">
        <f>SUM(H18)</f>
        <v>0</v>
      </c>
      <c r="I17" s="77">
        <f>SUM(I18)</f>
        <v>0</v>
      </c>
      <c r="J17" s="78"/>
      <c r="K17" s="19"/>
    </row>
    <row r="18" spans="1:11" ht="246" customHeight="1">
      <c r="A18" s="79"/>
      <c r="B18" s="62" t="s">
        <v>70</v>
      </c>
      <c r="C18" s="113" t="s">
        <v>71</v>
      </c>
      <c r="D18" s="118">
        <f t="shared" si="0"/>
        <v>5985.9000000000005</v>
      </c>
      <c r="E18" s="116">
        <v>5101.6000000000004</v>
      </c>
      <c r="F18" s="116">
        <v>884.3</v>
      </c>
      <c r="G18" s="124">
        <f t="shared" si="1"/>
        <v>0</v>
      </c>
      <c r="H18" s="116"/>
      <c r="I18" s="116"/>
      <c r="J18" s="129" t="s">
        <v>183</v>
      </c>
      <c r="K18" s="19"/>
    </row>
    <row r="19" spans="1:11" s="33" customFormat="1" ht="51" customHeight="1">
      <c r="A19" s="26" t="s">
        <v>33</v>
      </c>
      <c r="B19" s="27" t="s">
        <v>38</v>
      </c>
      <c r="C19" s="32"/>
      <c r="D19" s="126">
        <f t="shared" si="0"/>
        <v>15000</v>
      </c>
      <c r="E19" s="119">
        <f>SUM(E20)</f>
        <v>15000</v>
      </c>
      <c r="F19" s="119">
        <f>SUM(F20)</f>
        <v>0</v>
      </c>
      <c r="G19" s="52">
        <f t="shared" si="1"/>
        <v>0</v>
      </c>
      <c r="H19" s="119">
        <f>SUM(H20)</f>
        <v>0</v>
      </c>
      <c r="I19" s="119">
        <f>SUM(I20)</f>
        <v>0</v>
      </c>
      <c r="J19" s="32"/>
    </row>
    <row r="20" spans="1:11" s="34" customFormat="1" ht="99" customHeight="1">
      <c r="A20" s="28" t="s">
        <v>41</v>
      </c>
      <c r="B20" s="30" t="s">
        <v>40</v>
      </c>
      <c r="C20" s="59" t="s">
        <v>30</v>
      </c>
      <c r="D20" s="126">
        <f t="shared" si="0"/>
        <v>15000</v>
      </c>
      <c r="E20" s="52">
        <f>SUM(E21)</f>
        <v>15000</v>
      </c>
      <c r="F20" s="52">
        <f>SUM(F21)</f>
        <v>0</v>
      </c>
      <c r="G20" s="52">
        <f t="shared" si="1"/>
        <v>0</v>
      </c>
      <c r="H20" s="52">
        <f>SUM(H21)</f>
        <v>0</v>
      </c>
      <c r="I20" s="52">
        <f>SUM(I21)</f>
        <v>0</v>
      </c>
      <c r="J20" s="29"/>
    </row>
    <row r="21" spans="1:11" ht="142.5" customHeight="1">
      <c r="A21" s="80"/>
      <c r="B21" s="81" t="s">
        <v>31</v>
      </c>
      <c r="C21" s="144" t="s">
        <v>74</v>
      </c>
      <c r="D21" s="158">
        <f t="shared" si="0"/>
        <v>15000</v>
      </c>
      <c r="E21" s="197">
        <v>15000</v>
      </c>
      <c r="F21" s="146">
        <v>0</v>
      </c>
      <c r="G21" s="161">
        <f t="shared" si="1"/>
        <v>0</v>
      </c>
      <c r="H21" s="146">
        <v>0</v>
      </c>
      <c r="I21" s="146">
        <v>0</v>
      </c>
      <c r="J21" s="193" t="s">
        <v>186</v>
      </c>
      <c r="K21" s="19"/>
    </row>
    <row r="22" spans="1:11" ht="150" customHeight="1">
      <c r="A22" s="79"/>
      <c r="B22" s="62" t="s">
        <v>73</v>
      </c>
      <c r="C22" s="143"/>
      <c r="D22" s="160"/>
      <c r="E22" s="197"/>
      <c r="F22" s="146"/>
      <c r="G22" s="163"/>
      <c r="H22" s="146"/>
      <c r="I22" s="146"/>
      <c r="J22" s="193"/>
      <c r="K22" s="19"/>
    </row>
    <row r="23" spans="1:11" s="34" customFormat="1" ht="46.5" customHeight="1">
      <c r="A23" s="29" t="s">
        <v>36</v>
      </c>
      <c r="B23" s="35" t="s">
        <v>34</v>
      </c>
      <c r="C23" s="29"/>
      <c r="D23" s="126">
        <f t="shared" si="0"/>
        <v>10289.6</v>
      </c>
      <c r="E23" s="52">
        <f>SUM(E24)</f>
        <v>9980.8000000000011</v>
      </c>
      <c r="F23" s="52">
        <f>SUM(F24)</f>
        <v>308.8</v>
      </c>
      <c r="G23" s="52">
        <f t="shared" si="1"/>
        <v>0</v>
      </c>
      <c r="H23" s="52">
        <f>SUM(H24)</f>
        <v>0</v>
      </c>
      <c r="I23" s="52">
        <f>SUM(I24)</f>
        <v>0</v>
      </c>
      <c r="J23" s="29"/>
    </row>
    <row r="24" spans="1:11" s="34" customFormat="1" ht="50.25" customHeight="1">
      <c r="A24" s="28" t="s">
        <v>43</v>
      </c>
      <c r="B24" s="30" t="s">
        <v>42</v>
      </c>
      <c r="C24" s="59" t="s">
        <v>28</v>
      </c>
      <c r="D24" s="126">
        <f t="shared" si="0"/>
        <v>10289.6</v>
      </c>
      <c r="E24" s="52">
        <f>SUM(E25,E27)</f>
        <v>9980.8000000000011</v>
      </c>
      <c r="F24" s="52">
        <f>SUM(F25,F27)</f>
        <v>308.8</v>
      </c>
      <c r="G24" s="52">
        <f t="shared" si="1"/>
        <v>0</v>
      </c>
      <c r="H24" s="52">
        <f>SUM(H25,H27)</f>
        <v>0</v>
      </c>
      <c r="I24" s="52">
        <f>SUM(I25,I27)</f>
        <v>0</v>
      </c>
      <c r="J24" s="29"/>
    </row>
    <row r="25" spans="1:11" ht="120" customHeight="1">
      <c r="A25" s="80"/>
      <c r="B25" s="81" t="s">
        <v>29</v>
      </c>
      <c r="C25" s="144" t="s">
        <v>57</v>
      </c>
      <c r="D25" s="158">
        <f t="shared" si="0"/>
        <v>1151.6999999999998</v>
      </c>
      <c r="E25" s="146">
        <v>1117.0999999999999</v>
      </c>
      <c r="F25" s="146">
        <v>34.6</v>
      </c>
      <c r="G25" s="161">
        <f t="shared" si="1"/>
        <v>0</v>
      </c>
      <c r="H25" s="146"/>
      <c r="I25" s="146"/>
      <c r="J25" s="194" t="s">
        <v>171</v>
      </c>
      <c r="K25" s="19"/>
    </row>
    <row r="26" spans="1:11" ht="323.25" customHeight="1">
      <c r="A26" s="71"/>
      <c r="B26" s="17" t="s">
        <v>56</v>
      </c>
      <c r="C26" s="198"/>
      <c r="D26" s="160"/>
      <c r="E26" s="147"/>
      <c r="F26" s="147"/>
      <c r="G26" s="163"/>
      <c r="H26" s="147"/>
      <c r="I26" s="147"/>
      <c r="J26" s="195"/>
      <c r="K26" s="19"/>
    </row>
    <row r="27" spans="1:11" ht="349.5" customHeight="1">
      <c r="A27" s="79"/>
      <c r="B27" s="62" t="s">
        <v>58</v>
      </c>
      <c r="C27" s="62" t="s">
        <v>59</v>
      </c>
      <c r="D27" s="118">
        <f t="shared" si="0"/>
        <v>9137.9000000000015</v>
      </c>
      <c r="E27" s="100">
        <v>8863.7000000000007</v>
      </c>
      <c r="F27" s="100">
        <v>274.2</v>
      </c>
      <c r="G27" s="124">
        <f t="shared" si="1"/>
        <v>0</v>
      </c>
      <c r="H27" s="100"/>
      <c r="I27" s="100"/>
      <c r="J27" s="130" t="s">
        <v>172</v>
      </c>
      <c r="K27" s="19"/>
    </row>
    <row r="28" spans="1:11" s="34" customFormat="1" ht="81" customHeight="1">
      <c r="A28" s="29" t="s">
        <v>37</v>
      </c>
      <c r="B28" s="35" t="s">
        <v>39</v>
      </c>
      <c r="C28" s="29"/>
      <c r="D28" s="126">
        <f t="shared" si="0"/>
        <v>30334.500000000004</v>
      </c>
      <c r="E28" s="52">
        <f>SUM(E29)</f>
        <v>26480.300000000003</v>
      </c>
      <c r="F28" s="52">
        <f>SUM(F29)</f>
        <v>3854.2</v>
      </c>
      <c r="G28" s="52">
        <f t="shared" si="1"/>
        <v>0</v>
      </c>
      <c r="H28" s="52">
        <f>SUM(H29)</f>
        <v>0</v>
      </c>
      <c r="I28" s="52">
        <f>SUM(I29)</f>
        <v>0</v>
      </c>
      <c r="J28" s="29"/>
    </row>
    <row r="29" spans="1:11" s="36" customFormat="1" ht="79.5" customHeight="1">
      <c r="A29" s="28" t="s">
        <v>45</v>
      </c>
      <c r="B29" s="30" t="s">
        <v>44</v>
      </c>
      <c r="C29" s="59" t="s">
        <v>9</v>
      </c>
      <c r="D29" s="126">
        <f t="shared" si="0"/>
        <v>30334.500000000004</v>
      </c>
      <c r="E29" s="52">
        <f>SUM(E30,E32)</f>
        <v>26480.300000000003</v>
      </c>
      <c r="F29" s="52">
        <f>SUM(F30,F32)</f>
        <v>3854.2</v>
      </c>
      <c r="G29" s="52">
        <f t="shared" si="1"/>
        <v>0</v>
      </c>
      <c r="H29" s="52">
        <f>SUM(H30,H32)</f>
        <v>0</v>
      </c>
      <c r="I29" s="52">
        <f>SUM(I30,I32)</f>
        <v>0</v>
      </c>
      <c r="J29" s="28"/>
    </row>
    <row r="30" spans="1:11" ht="171" customHeight="1">
      <c r="A30" s="80"/>
      <c r="B30" s="81" t="s">
        <v>60</v>
      </c>
      <c r="C30" s="82" t="s">
        <v>24</v>
      </c>
      <c r="D30" s="158">
        <f t="shared" si="0"/>
        <v>12553.1</v>
      </c>
      <c r="E30" s="146">
        <v>11095.1</v>
      </c>
      <c r="F30" s="147">
        <v>1458</v>
      </c>
      <c r="G30" s="161">
        <f t="shared" si="1"/>
        <v>0</v>
      </c>
      <c r="H30" s="147"/>
      <c r="I30" s="147"/>
      <c r="J30" s="183" t="s">
        <v>184</v>
      </c>
      <c r="K30" s="19"/>
    </row>
    <row r="31" spans="1:11" ht="228.75" customHeight="1">
      <c r="A31" s="71"/>
      <c r="B31" s="17" t="s">
        <v>61</v>
      </c>
      <c r="C31" s="15" t="s">
        <v>62</v>
      </c>
      <c r="D31" s="160"/>
      <c r="E31" s="147"/>
      <c r="F31" s="192"/>
      <c r="G31" s="163"/>
      <c r="H31" s="192"/>
      <c r="I31" s="192"/>
      <c r="J31" s="196"/>
      <c r="K31" s="19"/>
    </row>
    <row r="32" spans="1:11" ht="147.75" customHeight="1">
      <c r="A32" s="71"/>
      <c r="B32" s="72" t="s">
        <v>63</v>
      </c>
      <c r="C32" s="73" t="s">
        <v>64</v>
      </c>
      <c r="D32" s="158">
        <f t="shared" si="0"/>
        <v>17781.400000000001</v>
      </c>
      <c r="E32" s="145">
        <v>15385.2</v>
      </c>
      <c r="F32" s="145">
        <v>2396.1999999999998</v>
      </c>
      <c r="G32" s="161">
        <f t="shared" si="1"/>
        <v>0</v>
      </c>
      <c r="H32" s="145"/>
      <c r="I32" s="145"/>
      <c r="J32" s="182" t="s">
        <v>185</v>
      </c>
      <c r="K32" s="19"/>
    </row>
    <row r="33" spans="1:11" ht="217.5" customHeight="1">
      <c r="A33" s="71"/>
      <c r="B33" s="17" t="s">
        <v>65</v>
      </c>
      <c r="C33" s="83" t="s">
        <v>130</v>
      </c>
      <c r="D33" s="160"/>
      <c r="E33" s="147"/>
      <c r="F33" s="147"/>
      <c r="G33" s="163"/>
      <c r="H33" s="147"/>
      <c r="I33" s="147"/>
      <c r="J33" s="183"/>
      <c r="K33" s="19"/>
    </row>
    <row r="34" spans="1:11" s="33" customFormat="1" ht="96.75" customHeight="1">
      <c r="A34" s="29" t="s">
        <v>147</v>
      </c>
      <c r="B34" s="35" t="s">
        <v>148</v>
      </c>
      <c r="C34" s="37"/>
      <c r="D34" s="126">
        <f t="shared" si="0"/>
        <v>0</v>
      </c>
      <c r="E34" s="53">
        <f>SUM(E35,E37)</f>
        <v>0</v>
      </c>
      <c r="F34" s="53">
        <f>SUM(F35,F37)</f>
        <v>0</v>
      </c>
      <c r="G34" s="52">
        <f t="shared" si="1"/>
        <v>0</v>
      </c>
      <c r="H34" s="53">
        <f>SUM(H35,H37)</f>
        <v>0</v>
      </c>
      <c r="I34" s="53">
        <f>SUM(I35,I37)</f>
        <v>0</v>
      </c>
      <c r="J34" s="31"/>
    </row>
    <row r="35" spans="1:11" s="33" customFormat="1" ht="66">
      <c r="A35" s="28" t="s">
        <v>49</v>
      </c>
      <c r="B35" s="30" t="s">
        <v>46</v>
      </c>
      <c r="C35" s="60" t="s">
        <v>12</v>
      </c>
      <c r="D35" s="126">
        <f t="shared" si="0"/>
        <v>0</v>
      </c>
      <c r="E35" s="53">
        <f>SUM(E36)</f>
        <v>0</v>
      </c>
      <c r="F35" s="53">
        <f>SUM(F36)</f>
        <v>0</v>
      </c>
      <c r="G35" s="52">
        <f t="shared" si="1"/>
        <v>0</v>
      </c>
      <c r="H35" s="53">
        <f>SUM(H36)</f>
        <v>0</v>
      </c>
      <c r="I35" s="53">
        <f>SUM(I36)</f>
        <v>0</v>
      </c>
      <c r="J35" s="38"/>
    </row>
    <row r="36" spans="1:11" ht="228.75" customHeight="1">
      <c r="A36" s="18"/>
      <c r="B36" s="17" t="s">
        <v>157</v>
      </c>
      <c r="C36" s="14" t="s">
        <v>13</v>
      </c>
      <c r="D36" s="118">
        <f t="shared" si="0"/>
        <v>0</v>
      </c>
      <c r="E36" s="121"/>
      <c r="F36" s="121"/>
      <c r="G36" s="124">
        <f t="shared" si="1"/>
        <v>0</v>
      </c>
      <c r="H36" s="121"/>
      <c r="I36" s="121"/>
      <c r="J36" s="104" t="s">
        <v>188</v>
      </c>
      <c r="K36" s="19"/>
    </row>
    <row r="37" spans="1:11" s="33" customFormat="1" ht="141" customHeight="1">
      <c r="A37" s="58" t="s">
        <v>50</v>
      </c>
      <c r="B37" s="30" t="s">
        <v>47</v>
      </c>
      <c r="C37" s="60" t="s">
        <v>12</v>
      </c>
      <c r="D37" s="126">
        <f t="shared" si="0"/>
        <v>0</v>
      </c>
      <c r="E37" s="127">
        <f>SUM(E38)</f>
        <v>0</v>
      </c>
      <c r="F37" s="127">
        <f>SUM(F38)</f>
        <v>0</v>
      </c>
      <c r="G37" s="52">
        <f t="shared" si="1"/>
        <v>0</v>
      </c>
      <c r="H37" s="127">
        <f>SUM(H38)</f>
        <v>0</v>
      </c>
      <c r="I37" s="127">
        <f>SUM(I38)</f>
        <v>0</v>
      </c>
      <c r="J37" s="39"/>
    </row>
    <row r="38" spans="1:11" ht="409.5" customHeight="1">
      <c r="A38" s="18"/>
      <c r="B38" s="131" t="s">
        <v>14</v>
      </c>
      <c r="C38" s="143" t="s">
        <v>15</v>
      </c>
      <c r="D38" s="158">
        <f t="shared" si="0"/>
        <v>0</v>
      </c>
      <c r="E38" s="166"/>
      <c r="F38" s="166"/>
      <c r="G38" s="161">
        <f t="shared" si="1"/>
        <v>0</v>
      </c>
      <c r="H38" s="166"/>
      <c r="I38" s="166"/>
      <c r="J38" s="164" t="s">
        <v>189</v>
      </c>
      <c r="K38" s="19"/>
    </row>
    <row r="39" spans="1:11" ht="53.25" customHeight="1">
      <c r="A39" s="18"/>
      <c r="B39" s="133"/>
      <c r="C39" s="144"/>
      <c r="D39" s="160"/>
      <c r="E39" s="167"/>
      <c r="F39" s="167"/>
      <c r="G39" s="163"/>
      <c r="H39" s="167"/>
      <c r="I39" s="167"/>
      <c r="J39" s="165"/>
      <c r="K39" s="19"/>
    </row>
    <row r="40" spans="1:11" s="33" customFormat="1" ht="156.75" customHeight="1">
      <c r="A40" s="29" t="s">
        <v>149</v>
      </c>
      <c r="B40" s="35" t="s">
        <v>48</v>
      </c>
      <c r="C40" s="60" t="s">
        <v>12</v>
      </c>
      <c r="D40" s="126">
        <f t="shared" si="0"/>
        <v>572</v>
      </c>
      <c r="E40" s="52">
        <f>SUM(E41,E49,E50,E51)</f>
        <v>0</v>
      </c>
      <c r="F40" s="52">
        <f>SUM(F41,F49,F50,F51)</f>
        <v>572</v>
      </c>
      <c r="G40" s="52">
        <f t="shared" si="1"/>
        <v>0</v>
      </c>
      <c r="H40" s="52">
        <f>SUM(H41,H49,H50,H51)</f>
        <v>0</v>
      </c>
      <c r="I40" s="52">
        <f>SUM(I41,I49,I50,I51)</f>
        <v>0</v>
      </c>
      <c r="J40" s="40"/>
    </row>
    <row r="41" spans="1:11" s="33" customFormat="1" ht="176.25" customHeight="1">
      <c r="A41" s="28" t="s">
        <v>52</v>
      </c>
      <c r="B41" s="30" t="s">
        <v>156</v>
      </c>
      <c r="C41" s="60" t="s">
        <v>12</v>
      </c>
      <c r="D41" s="126">
        <f t="shared" si="0"/>
        <v>572</v>
      </c>
      <c r="E41" s="52">
        <f>SUM(E42)</f>
        <v>0</v>
      </c>
      <c r="F41" s="52">
        <f>SUM(F42)</f>
        <v>572</v>
      </c>
      <c r="G41" s="52">
        <f t="shared" si="1"/>
        <v>0</v>
      </c>
      <c r="H41" s="52">
        <f>SUM(H42)</f>
        <v>0</v>
      </c>
      <c r="I41" s="52">
        <f>SUM(I42)</f>
        <v>0</v>
      </c>
      <c r="J41" s="31"/>
    </row>
    <row r="42" spans="1:11" ht="30.75" customHeight="1">
      <c r="A42" s="134"/>
      <c r="B42" s="153" t="s">
        <v>32</v>
      </c>
      <c r="C42" s="150" t="s">
        <v>16</v>
      </c>
      <c r="D42" s="158">
        <f t="shared" si="0"/>
        <v>572</v>
      </c>
      <c r="E42" s="145">
        <v>0</v>
      </c>
      <c r="F42" s="145">
        <v>572</v>
      </c>
      <c r="G42" s="161">
        <f t="shared" si="1"/>
        <v>0</v>
      </c>
      <c r="H42" s="145">
        <v>0</v>
      </c>
      <c r="I42" s="145"/>
      <c r="J42" s="131"/>
      <c r="K42" s="19"/>
    </row>
    <row r="43" spans="1:11" ht="30.75" customHeight="1">
      <c r="A43" s="135"/>
      <c r="B43" s="154"/>
      <c r="C43" s="151"/>
      <c r="D43" s="159"/>
      <c r="E43" s="146"/>
      <c r="F43" s="146"/>
      <c r="G43" s="162"/>
      <c r="H43" s="146"/>
      <c r="I43" s="146"/>
      <c r="J43" s="132"/>
      <c r="K43" s="19"/>
    </row>
    <row r="44" spans="1:11" ht="30.75" customHeight="1">
      <c r="A44" s="135"/>
      <c r="B44" s="154"/>
      <c r="C44" s="151"/>
      <c r="D44" s="159"/>
      <c r="E44" s="146"/>
      <c r="F44" s="146"/>
      <c r="G44" s="162"/>
      <c r="H44" s="146"/>
      <c r="I44" s="146"/>
      <c r="J44" s="132"/>
      <c r="K44" s="19"/>
    </row>
    <row r="45" spans="1:11" ht="30.75" customHeight="1">
      <c r="A45" s="135"/>
      <c r="B45" s="154"/>
      <c r="C45" s="151"/>
      <c r="D45" s="159"/>
      <c r="E45" s="146"/>
      <c r="F45" s="146"/>
      <c r="G45" s="162"/>
      <c r="H45" s="146"/>
      <c r="I45" s="146"/>
      <c r="J45" s="132"/>
      <c r="K45" s="19"/>
    </row>
    <row r="46" spans="1:11" ht="113.25" customHeight="1">
      <c r="A46" s="136"/>
      <c r="B46" s="155"/>
      <c r="C46" s="151"/>
      <c r="D46" s="159"/>
      <c r="E46" s="146"/>
      <c r="F46" s="146"/>
      <c r="G46" s="162"/>
      <c r="H46" s="146"/>
      <c r="I46" s="146"/>
      <c r="J46" s="132"/>
      <c r="K46" s="19"/>
    </row>
    <row r="47" spans="1:11" ht="389.25" customHeight="1">
      <c r="A47" s="134"/>
      <c r="B47" s="156" t="s">
        <v>55</v>
      </c>
      <c r="C47" s="151"/>
      <c r="D47" s="159"/>
      <c r="E47" s="146"/>
      <c r="F47" s="146"/>
      <c r="G47" s="162"/>
      <c r="H47" s="146"/>
      <c r="I47" s="146"/>
      <c r="J47" s="132"/>
      <c r="K47" s="19"/>
    </row>
    <row r="48" spans="1:11" ht="103.5" customHeight="1">
      <c r="A48" s="136"/>
      <c r="B48" s="157"/>
      <c r="C48" s="152"/>
      <c r="D48" s="160"/>
      <c r="E48" s="147"/>
      <c r="F48" s="147"/>
      <c r="G48" s="163"/>
      <c r="H48" s="147"/>
      <c r="I48" s="147"/>
      <c r="J48" s="133"/>
      <c r="K48" s="19"/>
    </row>
    <row r="49" spans="1:11" ht="214.5" customHeight="1">
      <c r="A49" s="41" t="s">
        <v>150</v>
      </c>
      <c r="B49" s="42" t="s">
        <v>127</v>
      </c>
      <c r="C49" s="61" t="s">
        <v>12</v>
      </c>
      <c r="D49" s="126">
        <f t="shared" si="0"/>
        <v>0</v>
      </c>
      <c r="E49" s="119">
        <v>0</v>
      </c>
      <c r="F49" s="119">
        <v>0</v>
      </c>
      <c r="G49" s="52">
        <f t="shared" si="1"/>
        <v>0</v>
      </c>
      <c r="H49" s="119">
        <v>0</v>
      </c>
      <c r="I49" s="119">
        <v>0</v>
      </c>
      <c r="J49" s="44"/>
      <c r="K49" s="19"/>
    </row>
    <row r="50" spans="1:11" s="22" customFormat="1" ht="198.75" customHeight="1">
      <c r="A50" s="28" t="s">
        <v>151</v>
      </c>
      <c r="B50" s="43" t="s">
        <v>152</v>
      </c>
      <c r="C50" s="59" t="s">
        <v>12</v>
      </c>
      <c r="D50" s="126">
        <f t="shared" si="0"/>
        <v>0</v>
      </c>
      <c r="E50" s="52">
        <v>0</v>
      </c>
      <c r="F50" s="52">
        <v>0</v>
      </c>
      <c r="G50" s="52">
        <f t="shared" si="1"/>
        <v>0</v>
      </c>
      <c r="H50" s="52">
        <v>0</v>
      </c>
      <c r="I50" s="52">
        <v>0</v>
      </c>
      <c r="J50" s="45"/>
      <c r="K50" s="23"/>
    </row>
    <row r="51" spans="1:11" ht="30.75" customHeight="1">
      <c r="A51" s="171" t="s">
        <v>153</v>
      </c>
      <c r="B51" s="148" t="s">
        <v>54</v>
      </c>
      <c r="C51" s="149" t="s">
        <v>17</v>
      </c>
      <c r="D51" s="180">
        <f t="shared" si="0"/>
        <v>0</v>
      </c>
      <c r="E51" s="177">
        <f>SUM(E54:E55)</f>
        <v>0</v>
      </c>
      <c r="F51" s="177">
        <f>SUM(F54:F55)</f>
        <v>0</v>
      </c>
      <c r="G51" s="178">
        <f t="shared" si="1"/>
        <v>0</v>
      </c>
      <c r="H51" s="177">
        <f>SUM(H54:H55)</f>
        <v>0</v>
      </c>
      <c r="I51" s="177">
        <f>SUM(I54:I55)</f>
        <v>0</v>
      </c>
      <c r="J51" s="173"/>
      <c r="K51" s="19"/>
    </row>
    <row r="52" spans="1:11" ht="96" customHeight="1">
      <c r="A52" s="172"/>
      <c r="B52" s="148"/>
      <c r="C52" s="149"/>
      <c r="D52" s="181"/>
      <c r="E52" s="177"/>
      <c r="F52" s="177"/>
      <c r="G52" s="179"/>
      <c r="H52" s="177"/>
      <c r="I52" s="177"/>
      <c r="J52" s="174"/>
      <c r="K52" s="19"/>
    </row>
    <row r="53" spans="1:11" s="20" customFormat="1" ht="66">
      <c r="A53" s="29" t="s">
        <v>154</v>
      </c>
      <c r="B53" s="35" t="s">
        <v>53</v>
      </c>
      <c r="C53" s="29" t="s">
        <v>17</v>
      </c>
      <c r="D53" s="126">
        <f t="shared" si="0"/>
        <v>0</v>
      </c>
      <c r="E53" s="52">
        <f>SUM(E54)</f>
        <v>0</v>
      </c>
      <c r="F53" s="52">
        <f>SUM(F54)</f>
        <v>0</v>
      </c>
      <c r="G53" s="52">
        <f t="shared" si="1"/>
        <v>0</v>
      </c>
      <c r="H53" s="52">
        <f>SUM(H54)</f>
        <v>0</v>
      </c>
      <c r="I53" s="52">
        <f>SUM(I54)</f>
        <v>0</v>
      </c>
      <c r="J53" s="29"/>
      <c r="K53" s="21"/>
    </row>
    <row r="54" spans="1:11" ht="93" customHeight="1">
      <c r="A54" s="46">
        <v>8.1</v>
      </c>
      <c r="B54" s="47" t="s">
        <v>51</v>
      </c>
      <c r="C54" s="101" t="s">
        <v>17</v>
      </c>
      <c r="D54" s="126">
        <f t="shared" si="0"/>
        <v>0</v>
      </c>
      <c r="E54" s="120">
        <f>SUM(E55)</f>
        <v>0</v>
      </c>
      <c r="F54" s="120">
        <f>SUM(F55)</f>
        <v>0</v>
      </c>
      <c r="G54" s="52">
        <f t="shared" si="1"/>
        <v>0</v>
      </c>
      <c r="H54" s="120">
        <f>SUM(H55)</f>
        <v>0</v>
      </c>
      <c r="I54" s="120">
        <f>SUM(I55)</f>
        <v>0</v>
      </c>
      <c r="J54" s="102"/>
      <c r="K54" s="19"/>
    </row>
    <row r="55" spans="1:11" ht="45" customHeight="1">
      <c r="A55" s="18"/>
      <c r="B55" s="4"/>
      <c r="C55" s="3"/>
      <c r="D55" s="118">
        <f t="shared" si="0"/>
        <v>0</v>
      </c>
      <c r="E55" s="117"/>
      <c r="F55" s="117"/>
      <c r="G55" s="124">
        <f t="shared" si="1"/>
        <v>0</v>
      </c>
      <c r="H55" s="117"/>
      <c r="I55" s="117"/>
      <c r="J55" s="103"/>
      <c r="K55" s="19"/>
    </row>
    <row r="56" spans="1:11" ht="73.5" customHeight="1">
      <c r="B56" s="5"/>
      <c r="C56" s="6"/>
      <c r="D56" s="6"/>
      <c r="E56" s="7"/>
      <c r="F56" s="7"/>
      <c r="G56" s="7"/>
      <c r="H56" s="7"/>
      <c r="I56" s="7"/>
      <c r="J56" s="8"/>
      <c r="K56" s="19"/>
    </row>
    <row r="57" spans="1:11" ht="94.5" customHeight="1">
      <c r="B57" s="175" t="s">
        <v>25</v>
      </c>
      <c r="C57" s="175"/>
      <c r="D57" s="175"/>
      <c r="E57" s="175"/>
      <c r="F57" s="175"/>
      <c r="G57" s="115"/>
      <c r="H57" s="10"/>
      <c r="I57" s="10"/>
      <c r="J57" s="99" t="s">
        <v>26</v>
      </c>
      <c r="K57" s="19"/>
    </row>
    <row r="58" spans="1:11" ht="94.5" customHeight="1">
      <c r="B58" s="107"/>
      <c r="C58" s="107"/>
      <c r="D58" s="115"/>
      <c r="E58" s="107"/>
      <c r="F58" s="107"/>
      <c r="G58" s="115"/>
      <c r="H58" s="10"/>
      <c r="I58" s="10"/>
      <c r="J58" s="99"/>
      <c r="K58" s="19"/>
    </row>
    <row r="59" spans="1:11" ht="94.5" customHeight="1">
      <c r="B59" s="107"/>
      <c r="C59" s="107"/>
      <c r="D59" s="115"/>
      <c r="E59" s="107"/>
      <c r="F59" s="107"/>
      <c r="G59" s="115"/>
      <c r="H59" s="10"/>
      <c r="I59" s="10"/>
      <c r="J59" s="99"/>
      <c r="K59" s="19"/>
    </row>
    <row r="60" spans="1:11" ht="94.5" customHeight="1">
      <c r="B60" s="107"/>
      <c r="C60" s="107"/>
      <c r="D60" s="115"/>
      <c r="E60" s="107"/>
      <c r="F60" s="107"/>
      <c r="G60" s="115"/>
      <c r="H60" s="10"/>
      <c r="I60" s="10"/>
      <c r="J60" s="99"/>
      <c r="K60" s="19"/>
    </row>
    <row r="61" spans="1:11" ht="94.5" customHeight="1">
      <c r="B61" s="107"/>
      <c r="C61" s="107"/>
      <c r="D61" s="115"/>
      <c r="E61" s="107"/>
      <c r="F61" s="107"/>
      <c r="G61" s="115"/>
      <c r="H61" s="10"/>
      <c r="I61" s="10"/>
      <c r="J61" s="99"/>
      <c r="K61" s="19"/>
    </row>
    <row r="62" spans="1:11" ht="94.5" customHeight="1">
      <c r="B62" s="107"/>
      <c r="C62" s="107"/>
      <c r="D62" s="115"/>
      <c r="E62" s="107"/>
      <c r="F62" s="107"/>
      <c r="G62" s="115"/>
      <c r="H62" s="10"/>
      <c r="I62" s="10"/>
      <c r="J62" s="99"/>
      <c r="K62" s="19"/>
    </row>
    <row r="63" spans="1:11" ht="94.5" customHeight="1">
      <c r="B63" s="107"/>
      <c r="C63" s="107"/>
      <c r="D63" s="115"/>
      <c r="E63" s="107"/>
      <c r="F63" s="107"/>
      <c r="G63" s="115"/>
      <c r="H63" s="10"/>
      <c r="I63" s="10"/>
      <c r="J63" s="99"/>
      <c r="K63" s="19"/>
    </row>
    <row r="64" spans="1:11" ht="62.25" customHeight="1">
      <c r="B64" s="16"/>
      <c r="C64" s="12"/>
      <c r="D64" s="12"/>
      <c r="E64" s="13"/>
      <c r="F64" s="13"/>
      <c r="G64" s="13"/>
      <c r="H64" s="10"/>
      <c r="I64" s="10"/>
      <c r="J64" s="11"/>
      <c r="K64" s="19"/>
    </row>
    <row r="65" spans="1:11" ht="31.5" customHeight="1">
      <c r="B65" s="98" t="s">
        <v>160</v>
      </c>
      <c r="C65" s="12"/>
      <c r="D65" s="12"/>
      <c r="E65" s="13"/>
      <c r="F65" s="13"/>
      <c r="G65" s="13"/>
      <c r="H65" s="10"/>
      <c r="I65" s="10"/>
      <c r="J65" s="11"/>
      <c r="K65" s="19"/>
    </row>
    <row r="66" spans="1:11" ht="32.25" customHeight="1">
      <c r="B66" s="97" t="s">
        <v>159</v>
      </c>
      <c r="C66" s="12"/>
      <c r="D66" s="12"/>
      <c r="E66" s="13"/>
      <c r="F66" s="13"/>
      <c r="G66" s="13"/>
      <c r="H66" s="10"/>
      <c r="I66" s="10"/>
      <c r="J66" s="11"/>
      <c r="K66" s="19"/>
    </row>
    <row r="67" spans="1:11" ht="28.5" customHeight="1">
      <c r="B67" s="97" t="s">
        <v>163</v>
      </c>
      <c r="C67" s="12"/>
      <c r="D67" s="12"/>
      <c r="E67" s="13"/>
      <c r="F67" s="13"/>
      <c r="G67" s="13"/>
      <c r="H67" s="10"/>
      <c r="I67" s="10"/>
      <c r="J67" s="11"/>
      <c r="K67" s="19"/>
    </row>
    <row r="68" spans="1:11" ht="33.75" customHeight="1">
      <c r="B68" s="1"/>
      <c r="C68" s="6"/>
      <c r="D68" s="6"/>
      <c r="E68" s="7"/>
      <c r="F68" s="7"/>
      <c r="G68" s="7"/>
      <c r="H68" s="7"/>
      <c r="I68" s="7"/>
      <c r="J68" s="8"/>
      <c r="K68" s="19"/>
    </row>
    <row r="69" spans="1:11" ht="73.5" customHeight="1">
      <c r="B69" s="176" t="s">
        <v>165</v>
      </c>
      <c r="C69" s="176"/>
      <c r="D69" s="176"/>
      <c r="E69" s="176"/>
      <c r="F69" s="176"/>
      <c r="G69" s="176"/>
      <c r="H69" s="176"/>
      <c r="I69" s="176"/>
      <c r="J69" s="176"/>
      <c r="K69" s="19"/>
    </row>
    <row r="70" spans="1:11" ht="37.5" customHeight="1">
      <c r="B70" s="187" t="s">
        <v>18</v>
      </c>
      <c r="C70" s="142" t="s">
        <v>19</v>
      </c>
      <c r="D70" s="137" t="s">
        <v>3</v>
      </c>
      <c r="E70" s="138"/>
      <c r="F70" s="139"/>
      <c r="G70" s="137" t="s">
        <v>4</v>
      </c>
      <c r="H70" s="138"/>
      <c r="I70" s="139"/>
      <c r="J70" s="186" t="s">
        <v>5</v>
      </c>
      <c r="K70" s="19"/>
    </row>
    <row r="71" spans="1:11" ht="27.75">
      <c r="B71" s="187"/>
      <c r="C71" s="142"/>
      <c r="D71" s="137" t="s">
        <v>6</v>
      </c>
      <c r="E71" s="138"/>
      <c r="F71" s="139"/>
      <c r="G71" s="137" t="s">
        <v>6</v>
      </c>
      <c r="H71" s="138"/>
      <c r="I71" s="139"/>
      <c r="J71" s="186"/>
      <c r="K71" s="19"/>
    </row>
    <row r="72" spans="1:11" ht="27.75" customHeight="1">
      <c r="B72" s="187"/>
      <c r="C72" s="142"/>
      <c r="D72" s="140" t="s">
        <v>20</v>
      </c>
      <c r="E72" s="142" t="s">
        <v>7</v>
      </c>
      <c r="F72" s="142" t="s">
        <v>8</v>
      </c>
      <c r="G72" s="140" t="s">
        <v>20</v>
      </c>
      <c r="H72" s="142" t="s">
        <v>7</v>
      </c>
      <c r="I72" s="142" t="s">
        <v>8</v>
      </c>
      <c r="J72" s="186"/>
      <c r="K72" s="19"/>
    </row>
    <row r="73" spans="1:11" ht="42" customHeight="1">
      <c r="B73" s="187"/>
      <c r="C73" s="142"/>
      <c r="D73" s="141"/>
      <c r="E73" s="142"/>
      <c r="F73" s="142"/>
      <c r="G73" s="141"/>
      <c r="H73" s="142"/>
      <c r="I73" s="142"/>
      <c r="J73" s="186"/>
      <c r="K73" s="19"/>
    </row>
    <row r="74" spans="1:11" ht="33">
      <c r="B74" s="188" t="s">
        <v>20</v>
      </c>
      <c r="C74" s="189"/>
      <c r="D74" s="122">
        <f>SUM(E74:F74)</f>
        <v>171630</v>
      </c>
      <c r="E74" s="24">
        <f>SUM(E75,E82,E84,E86,E88,E90,E92,E94,E96,E98,E100,E102,E104,E106)</f>
        <v>132290.29999999999</v>
      </c>
      <c r="F74" s="24">
        <f t="shared" ref="F74:I74" si="2">SUM(F75,F82,F84,F86,F88,F90,F92,F94,F96,F98,F100,F102,F104,F106)</f>
        <v>39339.699999999997</v>
      </c>
      <c r="G74" s="24">
        <f>SUM(H74:I74)</f>
        <v>0</v>
      </c>
      <c r="H74" s="24">
        <f t="shared" si="2"/>
        <v>0</v>
      </c>
      <c r="I74" s="24">
        <f t="shared" si="2"/>
        <v>0</v>
      </c>
      <c r="J74" s="9"/>
      <c r="K74" s="19"/>
    </row>
    <row r="75" spans="1:11" ht="138.75" customHeight="1">
      <c r="A75" s="19"/>
      <c r="B75" s="72" t="s">
        <v>21</v>
      </c>
      <c r="C75" s="72" t="s">
        <v>0</v>
      </c>
      <c r="D75" s="84">
        <f>SUM(E75:F75)</f>
        <v>23176.7</v>
      </c>
      <c r="E75" s="84">
        <f>SUM(E76:E81)</f>
        <v>0</v>
      </c>
      <c r="F75" s="84">
        <f t="shared" ref="F75:I75" si="3">SUM(F76:F81)</f>
        <v>23176.7</v>
      </c>
      <c r="G75" s="84">
        <f>SUM(H75:I75)</f>
        <v>0</v>
      </c>
      <c r="H75" s="84">
        <f t="shared" si="3"/>
        <v>0</v>
      </c>
      <c r="I75" s="84">
        <f t="shared" si="3"/>
        <v>0</v>
      </c>
      <c r="J75" s="85" t="s">
        <v>22</v>
      </c>
      <c r="K75" s="19"/>
    </row>
    <row r="76" spans="1:11" ht="141" customHeight="1">
      <c r="A76" s="19"/>
      <c r="B76" s="86" t="s">
        <v>75</v>
      </c>
      <c r="C76" s="87" t="s">
        <v>128</v>
      </c>
      <c r="D76" s="88">
        <f t="shared" ref="D76:D121" si="4">SUM(E76:F76)</f>
        <v>1176.7</v>
      </c>
      <c r="E76" s="88"/>
      <c r="F76" s="88">
        <v>1176.7</v>
      </c>
      <c r="G76" s="123">
        <f t="shared" ref="G76:G121" si="5">SUM(H76:I76)</f>
        <v>0</v>
      </c>
      <c r="H76" s="88"/>
      <c r="I76" s="88"/>
      <c r="J76" s="112" t="s">
        <v>166</v>
      </c>
      <c r="K76" s="19"/>
    </row>
    <row r="77" spans="1:11" ht="138.75" customHeight="1">
      <c r="A77" s="19"/>
      <c r="B77" s="86" t="s">
        <v>76</v>
      </c>
      <c r="C77" s="87" t="s">
        <v>23</v>
      </c>
      <c r="D77" s="88">
        <f t="shared" si="4"/>
        <v>10650</v>
      </c>
      <c r="E77" s="88"/>
      <c r="F77" s="88">
        <v>10650</v>
      </c>
      <c r="G77" s="88">
        <f t="shared" si="5"/>
        <v>0</v>
      </c>
      <c r="H77" s="88"/>
      <c r="I77" s="88"/>
      <c r="J77" s="89"/>
      <c r="K77" s="19"/>
    </row>
    <row r="78" spans="1:11" ht="210" customHeight="1">
      <c r="A78" s="19"/>
      <c r="B78" s="86" t="s">
        <v>77</v>
      </c>
      <c r="C78" s="87" t="s">
        <v>129</v>
      </c>
      <c r="D78" s="88">
        <f t="shared" si="4"/>
        <v>350</v>
      </c>
      <c r="E78" s="88"/>
      <c r="F78" s="88">
        <v>350</v>
      </c>
      <c r="G78" s="123">
        <f t="shared" si="5"/>
        <v>0</v>
      </c>
      <c r="H78" s="88"/>
      <c r="I78" s="88"/>
      <c r="J78" s="89" t="s">
        <v>167</v>
      </c>
      <c r="K78" s="19"/>
    </row>
    <row r="79" spans="1:11" ht="174" customHeight="1">
      <c r="A79" s="19"/>
      <c r="B79" s="86" t="s">
        <v>135</v>
      </c>
      <c r="C79" s="87" t="s">
        <v>136</v>
      </c>
      <c r="D79" s="88">
        <f t="shared" si="4"/>
        <v>4800</v>
      </c>
      <c r="E79" s="88"/>
      <c r="F79" s="88">
        <v>4800</v>
      </c>
      <c r="G79" s="88">
        <f t="shared" si="5"/>
        <v>0</v>
      </c>
      <c r="H79" s="88"/>
      <c r="I79" s="88"/>
      <c r="J79" s="89" t="s">
        <v>168</v>
      </c>
      <c r="K79" s="19"/>
    </row>
    <row r="80" spans="1:11" ht="377.25" customHeight="1">
      <c r="A80" s="19"/>
      <c r="B80" s="86" t="s">
        <v>137</v>
      </c>
      <c r="C80" s="87" t="s">
        <v>136</v>
      </c>
      <c r="D80" s="88">
        <f t="shared" si="4"/>
        <v>3200</v>
      </c>
      <c r="E80" s="88"/>
      <c r="F80" s="88">
        <v>3200</v>
      </c>
      <c r="G80" s="123">
        <f t="shared" si="5"/>
        <v>0</v>
      </c>
      <c r="H80" s="88"/>
      <c r="I80" s="88"/>
      <c r="J80" s="89" t="s">
        <v>180</v>
      </c>
      <c r="K80" s="19"/>
    </row>
    <row r="81" spans="1:11" ht="174.75" customHeight="1">
      <c r="A81" s="19"/>
      <c r="B81" s="86" t="s">
        <v>138</v>
      </c>
      <c r="C81" s="87" t="s">
        <v>129</v>
      </c>
      <c r="D81" s="88">
        <f>SUM(E81:F81)</f>
        <v>3000</v>
      </c>
      <c r="E81" s="88"/>
      <c r="F81" s="88">
        <v>3000</v>
      </c>
      <c r="G81" s="88">
        <f t="shared" si="5"/>
        <v>0</v>
      </c>
      <c r="H81" s="88"/>
      <c r="I81" s="88"/>
      <c r="J81" s="89"/>
      <c r="K81" s="19"/>
    </row>
    <row r="82" spans="1:11" ht="87.75" customHeight="1">
      <c r="A82" s="19"/>
      <c r="B82" s="72" t="s">
        <v>87</v>
      </c>
      <c r="C82" s="73" t="s">
        <v>28</v>
      </c>
      <c r="D82" s="84">
        <f t="shared" si="4"/>
        <v>62.8</v>
      </c>
      <c r="E82" s="84">
        <f>SUM(E83)</f>
        <v>59</v>
      </c>
      <c r="F82" s="84">
        <f t="shared" ref="F82:I82" si="6">SUM(F83)</f>
        <v>3.8</v>
      </c>
      <c r="G82" s="24">
        <f t="shared" si="5"/>
        <v>0</v>
      </c>
      <c r="H82" s="84">
        <f t="shared" si="6"/>
        <v>0</v>
      </c>
      <c r="I82" s="84">
        <f t="shared" si="6"/>
        <v>0</v>
      </c>
      <c r="J82" s="90"/>
      <c r="K82" s="19"/>
    </row>
    <row r="83" spans="1:11" ht="86.25" customHeight="1">
      <c r="A83" s="19"/>
      <c r="B83" s="86" t="s">
        <v>88</v>
      </c>
      <c r="C83" s="87"/>
      <c r="D83" s="88">
        <f t="shared" si="4"/>
        <v>62.8</v>
      </c>
      <c r="E83" s="88">
        <v>59</v>
      </c>
      <c r="F83" s="88">
        <v>3.8</v>
      </c>
      <c r="G83" s="88">
        <f t="shared" si="5"/>
        <v>0</v>
      </c>
      <c r="H83" s="88"/>
      <c r="I83" s="88"/>
      <c r="J83" s="89" t="s">
        <v>119</v>
      </c>
      <c r="K83" s="19"/>
    </row>
    <row r="84" spans="1:11" ht="108.75" customHeight="1">
      <c r="A84" s="19"/>
      <c r="B84" s="72" t="s">
        <v>89</v>
      </c>
      <c r="C84" s="73" t="s">
        <v>91</v>
      </c>
      <c r="D84" s="84">
        <f t="shared" si="4"/>
        <v>1008.1</v>
      </c>
      <c r="E84" s="84">
        <f>SUM(E85)</f>
        <v>947.6</v>
      </c>
      <c r="F84" s="84">
        <f t="shared" ref="F84:I84" si="7">SUM(F85)</f>
        <v>60.5</v>
      </c>
      <c r="G84" s="24">
        <f t="shared" si="5"/>
        <v>0</v>
      </c>
      <c r="H84" s="84">
        <f t="shared" si="7"/>
        <v>0</v>
      </c>
      <c r="I84" s="84">
        <f t="shared" si="7"/>
        <v>0</v>
      </c>
      <c r="J84" s="90"/>
      <c r="K84" s="19"/>
    </row>
    <row r="85" spans="1:11" ht="279" customHeight="1">
      <c r="A85" s="19"/>
      <c r="B85" s="86" t="s">
        <v>90</v>
      </c>
      <c r="C85" s="87" t="s">
        <v>118</v>
      </c>
      <c r="D85" s="88">
        <f t="shared" si="4"/>
        <v>1008.1</v>
      </c>
      <c r="E85" s="88">
        <v>947.6</v>
      </c>
      <c r="F85" s="88">
        <v>60.5</v>
      </c>
      <c r="G85" s="88">
        <f t="shared" si="5"/>
        <v>0</v>
      </c>
      <c r="H85" s="88"/>
      <c r="I85" s="88"/>
      <c r="J85" s="89" t="s">
        <v>173</v>
      </c>
      <c r="K85" s="19"/>
    </row>
    <row r="86" spans="1:11" ht="87" customHeight="1">
      <c r="A86" s="19"/>
      <c r="B86" s="72" t="s">
        <v>95</v>
      </c>
      <c r="C86" s="91" t="s">
        <v>28</v>
      </c>
      <c r="D86" s="84">
        <f t="shared" si="4"/>
        <v>645.59999999999991</v>
      </c>
      <c r="E86" s="84">
        <f>SUM(E87)</f>
        <v>606.79999999999995</v>
      </c>
      <c r="F86" s="84">
        <f t="shared" ref="F86:I86" si="8">SUM(F87)</f>
        <v>38.799999999999997</v>
      </c>
      <c r="G86" s="24">
        <f t="shared" si="5"/>
        <v>0</v>
      </c>
      <c r="H86" s="84">
        <f t="shared" si="8"/>
        <v>0</v>
      </c>
      <c r="I86" s="84">
        <f t="shared" si="8"/>
        <v>0</v>
      </c>
      <c r="J86" s="90"/>
      <c r="K86" s="19"/>
    </row>
    <row r="87" spans="1:11" ht="378" customHeight="1">
      <c r="A87" s="19"/>
      <c r="B87" s="86" t="s">
        <v>96</v>
      </c>
      <c r="C87" s="87" t="s">
        <v>115</v>
      </c>
      <c r="D87" s="88">
        <f t="shared" si="4"/>
        <v>645.59999999999991</v>
      </c>
      <c r="E87" s="88">
        <v>606.79999999999995</v>
      </c>
      <c r="F87" s="88">
        <v>38.799999999999997</v>
      </c>
      <c r="G87" s="88">
        <f t="shared" si="5"/>
        <v>0</v>
      </c>
      <c r="H87" s="88"/>
      <c r="I87" s="88"/>
      <c r="J87" s="89" t="s">
        <v>131</v>
      </c>
      <c r="K87" s="19"/>
    </row>
    <row r="88" spans="1:11" ht="66">
      <c r="A88" s="19"/>
      <c r="B88" s="72" t="s">
        <v>98</v>
      </c>
      <c r="C88" s="73" t="s">
        <v>28</v>
      </c>
      <c r="D88" s="84">
        <f t="shared" si="4"/>
        <v>5041.3</v>
      </c>
      <c r="E88" s="84">
        <f>SUM(E89)</f>
        <v>4422.5</v>
      </c>
      <c r="F88" s="84">
        <f t="shared" ref="F88:I88" si="9">SUM(F89)</f>
        <v>618.79999999999995</v>
      </c>
      <c r="G88" s="24">
        <f t="shared" si="5"/>
        <v>0</v>
      </c>
      <c r="H88" s="84">
        <f t="shared" si="9"/>
        <v>0</v>
      </c>
      <c r="I88" s="84">
        <f t="shared" si="9"/>
        <v>0</v>
      </c>
      <c r="J88" s="90"/>
      <c r="K88" s="19"/>
    </row>
    <row r="89" spans="1:11" ht="252" customHeight="1">
      <c r="A89" s="19"/>
      <c r="B89" s="86" t="s">
        <v>120</v>
      </c>
      <c r="C89" s="87" t="s">
        <v>121</v>
      </c>
      <c r="D89" s="88">
        <f t="shared" si="4"/>
        <v>5041.3</v>
      </c>
      <c r="E89" s="88">
        <v>4422.5</v>
      </c>
      <c r="F89" s="88">
        <v>618.79999999999995</v>
      </c>
      <c r="G89" s="88">
        <f t="shared" si="5"/>
        <v>0</v>
      </c>
      <c r="H89" s="88"/>
      <c r="I89" s="88"/>
      <c r="J89" s="89" t="s">
        <v>169</v>
      </c>
      <c r="K89" s="19"/>
    </row>
    <row r="90" spans="1:11" ht="78.75" customHeight="1">
      <c r="A90" s="19"/>
      <c r="B90" s="72" t="s">
        <v>78</v>
      </c>
      <c r="C90" s="73" t="s">
        <v>79</v>
      </c>
      <c r="D90" s="84">
        <f t="shared" si="4"/>
        <v>2986.7</v>
      </c>
      <c r="E90" s="84">
        <f>SUM(E91)</f>
        <v>1732.4</v>
      </c>
      <c r="F90" s="84">
        <f t="shared" ref="F90:I90" si="10">SUM(F91)</f>
        <v>1254.3</v>
      </c>
      <c r="G90" s="24">
        <f t="shared" si="5"/>
        <v>0</v>
      </c>
      <c r="H90" s="84">
        <f t="shared" si="10"/>
        <v>0</v>
      </c>
      <c r="I90" s="84">
        <f t="shared" si="10"/>
        <v>0</v>
      </c>
      <c r="J90" s="90"/>
      <c r="K90" s="19"/>
    </row>
    <row r="91" spans="1:11" ht="141" customHeight="1">
      <c r="A91" s="19"/>
      <c r="B91" s="86" t="s">
        <v>80</v>
      </c>
      <c r="C91" s="87" t="s">
        <v>122</v>
      </c>
      <c r="D91" s="88">
        <f t="shared" si="4"/>
        <v>2986.7</v>
      </c>
      <c r="E91" s="88">
        <v>1732.4</v>
      </c>
      <c r="F91" s="88">
        <v>1254.3</v>
      </c>
      <c r="G91" s="88">
        <f t="shared" si="5"/>
        <v>0</v>
      </c>
      <c r="H91" s="88"/>
      <c r="I91" s="88"/>
      <c r="J91" s="89" t="s">
        <v>174</v>
      </c>
      <c r="K91" s="19"/>
    </row>
    <row r="92" spans="1:11" ht="147" customHeight="1">
      <c r="A92" s="19"/>
      <c r="B92" s="72" t="s">
        <v>99</v>
      </c>
      <c r="C92" s="92"/>
      <c r="D92" s="84">
        <f t="shared" si="4"/>
        <v>1546.4</v>
      </c>
      <c r="E92" s="84">
        <f>SUM(E93)</f>
        <v>1500</v>
      </c>
      <c r="F92" s="84">
        <f t="shared" ref="F92:I92" si="11">SUM(F93)</f>
        <v>46.4</v>
      </c>
      <c r="G92" s="24">
        <f t="shared" si="5"/>
        <v>0</v>
      </c>
      <c r="H92" s="84">
        <f t="shared" si="11"/>
        <v>0</v>
      </c>
      <c r="I92" s="84">
        <f t="shared" si="11"/>
        <v>0</v>
      </c>
      <c r="J92" s="90"/>
      <c r="K92" s="19"/>
    </row>
    <row r="93" spans="1:11" ht="239.25" customHeight="1">
      <c r="A93" s="19"/>
      <c r="B93" s="86" t="s">
        <v>100</v>
      </c>
      <c r="C93" s="87" t="s">
        <v>117</v>
      </c>
      <c r="D93" s="88">
        <f t="shared" si="4"/>
        <v>1546.4</v>
      </c>
      <c r="E93" s="88">
        <v>1500</v>
      </c>
      <c r="F93" s="88">
        <v>46.4</v>
      </c>
      <c r="G93" s="88">
        <f t="shared" si="5"/>
        <v>0</v>
      </c>
      <c r="H93" s="88"/>
      <c r="I93" s="88"/>
      <c r="J93" s="89" t="s">
        <v>164</v>
      </c>
      <c r="K93" s="19"/>
    </row>
    <row r="94" spans="1:11" ht="77.25" customHeight="1">
      <c r="A94" s="19"/>
      <c r="B94" s="72" t="s">
        <v>81</v>
      </c>
      <c r="C94" s="73" t="s">
        <v>10</v>
      </c>
      <c r="D94" s="84">
        <f t="shared" si="4"/>
        <v>2387.9</v>
      </c>
      <c r="E94" s="84">
        <f>SUM(E95)</f>
        <v>1432.8</v>
      </c>
      <c r="F94" s="84">
        <f t="shared" ref="F94:I94" si="12">SUM(F95)</f>
        <v>955.1</v>
      </c>
      <c r="G94" s="24">
        <f t="shared" si="5"/>
        <v>0</v>
      </c>
      <c r="H94" s="84">
        <f t="shared" si="12"/>
        <v>0</v>
      </c>
      <c r="I94" s="84">
        <f t="shared" si="12"/>
        <v>0</v>
      </c>
      <c r="J94" s="90"/>
      <c r="K94" s="19"/>
    </row>
    <row r="95" spans="1:11" ht="147" customHeight="1">
      <c r="A95" s="19"/>
      <c r="B95" s="86" t="s">
        <v>80</v>
      </c>
      <c r="C95" s="87" t="s">
        <v>132</v>
      </c>
      <c r="D95" s="88">
        <f t="shared" si="4"/>
        <v>2387.9</v>
      </c>
      <c r="E95" s="88">
        <v>1432.8</v>
      </c>
      <c r="F95" s="88">
        <v>955.1</v>
      </c>
      <c r="G95" s="88">
        <f t="shared" si="5"/>
        <v>0</v>
      </c>
      <c r="H95" s="88"/>
      <c r="I95" s="88"/>
      <c r="J95" s="89" t="s">
        <v>174</v>
      </c>
      <c r="K95" s="19"/>
    </row>
    <row r="96" spans="1:11" ht="79.5" customHeight="1">
      <c r="A96" s="19"/>
      <c r="B96" s="72" t="s">
        <v>97</v>
      </c>
      <c r="C96" s="73" t="s">
        <v>10</v>
      </c>
      <c r="D96" s="84">
        <f t="shared" si="4"/>
        <v>670.9</v>
      </c>
      <c r="E96" s="84">
        <f>SUM(E97)</f>
        <v>600.5</v>
      </c>
      <c r="F96" s="84">
        <f t="shared" ref="F96:I96" si="13">SUM(F97)</f>
        <v>70.400000000000006</v>
      </c>
      <c r="G96" s="24">
        <f t="shared" si="5"/>
        <v>0</v>
      </c>
      <c r="H96" s="84">
        <f t="shared" si="13"/>
        <v>0</v>
      </c>
      <c r="I96" s="84">
        <f t="shared" si="13"/>
        <v>0</v>
      </c>
      <c r="J96" s="90"/>
      <c r="K96" s="19"/>
    </row>
    <row r="97" spans="1:11" ht="376.5" customHeight="1">
      <c r="A97" s="19"/>
      <c r="B97" s="86" t="s">
        <v>96</v>
      </c>
      <c r="C97" s="87" t="s">
        <v>116</v>
      </c>
      <c r="D97" s="88">
        <f t="shared" si="4"/>
        <v>670.9</v>
      </c>
      <c r="E97" s="88">
        <v>600.5</v>
      </c>
      <c r="F97" s="88">
        <v>70.400000000000006</v>
      </c>
      <c r="G97" s="88">
        <f t="shared" si="5"/>
        <v>0</v>
      </c>
      <c r="H97" s="88"/>
      <c r="I97" s="88"/>
      <c r="J97" s="89" t="s">
        <v>170</v>
      </c>
      <c r="K97" s="19"/>
    </row>
    <row r="98" spans="1:11" ht="118.5" customHeight="1">
      <c r="A98" s="19"/>
      <c r="B98" s="72" t="s">
        <v>92</v>
      </c>
      <c r="C98" s="73" t="s">
        <v>10</v>
      </c>
      <c r="D98" s="84">
        <f t="shared" si="4"/>
        <v>24572.7</v>
      </c>
      <c r="E98" s="84">
        <f>SUM(E99)</f>
        <v>23343.9</v>
      </c>
      <c r="F98" s="84">
        <f t="shared" ref="F98:I98" si="14">SUM(F99)</f>
        <v>1228.8</v>
      </c>
      <c r="G98" s="24">
        <f t="shared" si="5"/>
        <v>0</v>
      </c>
      <c r="H98" s="84">
        <f t="shared" si="14"/>
        <v>0</v>
      </c>
      <c r="I98" s="84">
        <f t="shared" si="14"/>
        <v>0</v>
      </c>
      <c r="J98" s="90"/>
      <c r="K98" s="19"/>
    </row>
    <row r="99" spans="1:11" ht="108" customHeight="1">
      <c r="A99" s="19"/>
      <c r="B99" s="86" t="s">
        <v>93</v>
      </c>
      <c r="C99" s="87" t="s">
        <v>134</v>
      </c>
      <c r="D99" s="88">
        <f t="shared" si="4"/>
        <v>24572.7</v>
      </c>
      <c r="E99" s="88">
        <v>23343.9</v>
      </c>
      <c r="F99" s="88">
        <v>1228.8</v>
      </c>
      <c r="G99" s="88">
        <f t="shared" si="5"/>
        <v>0</v>
      </c>
      <c r="H99" s="88"/>
      <c r="I99" s="88"/>
      <c r="J99" s="89" t="s">
        <v>175</v>
      </c>
      <c r="K99" s="19"/>
    </row>
    <row r="100" spans="1:11" ht="105.75" customHeight="1">
      <c r="A100" s="19"/>
      <c r="B100" s="72" t="s">
        <v>114</v>
      </c>
      <c r="C100" s="73" t="s">
        <v>11</v>
      </c>
      <c r="D100" s="84">
        <f t="shared" si="4"/>
        <v>7790.1</v>
      </c>
      <c r="E100" s="84">
        <f>SUM(E101)</f>
        <v>4440</v>
      </c>
      <c r="F100" s="84">
        <f t="shared" ref="F100:I100" si="15">SUM(F101)</f>
        <v>3350.1</v>
      </c>
      <c r="G100" s="24">
        <f t="shared" si="5"/>
        <v>0</v>
      </c>
      <c r="H100" s="84">
        <f t="shared" si="15"/>
        <v>0</v>
      </c>
      <c r="I100" s="84">
        <f t="shared" si="15"/>
        <v>0</v>
      </c>
      <c r="J100" s="90"/>
      <c r="K100" s="19"/>
    </row>
    <row r="101" spans="1:11" ht="180.75" customHeight="1">
      <c r="A101" s="19"/>
      <c r="B101" s="86" t="s">
        <v>94</v>
      </c>
      <c r="C101" s="87" t="s">
        <v>123</v>
      </c>
      <c r="D101" s="88">
        <f t="shared" si="4"/>
        <v>7790.1</v>
      </c>
      <c r="E101" s="88">
        <v>4440</v>
      </c>
      <c r="F101" s="88">
        <v>3350.1</v>
      </c>
      <c r="G101" s="88">
        <f t="shared" si="5"/>
        <v>0</v>
      </c>
      <c r="H101" s="88"/>
      <c r="I101" s="88"/>
      <c r="J101" s="89" t="s">
        <v>176</v>
      </c>
      <c r="K101" s="19"/>
    </row>
    <row r="102" spans="1:11" ht="73.5" customHeight="1">
      <c r="A102" s="19"/>
      <c r="B102" s="72" t="s">
        <v>82</v>
      </c>
      <c r="C102" s="73" t="s">
        <v>64</v>
      </c>
      <c r="D102" s="84">
        <f t="shared" si="4"/>
        <v>9327</v>
      </c>
      <c r="E102" s="84">
        <f>SUM(E103)</f>
        <v>8000</v>
      </c>
      <c r="F102" s="84">
        <f t="shared" ref="F102:I102" si="16">SUM(F103)</f>
        <v>1327</v>
      </c>
      <c r="G102" s="24">
        <f t="shared" si="5"/>
        <v>0</v>
      </c>
      <c r="H102" s="84">
        <f t="shared" si="16"/>
        <v>0</v>
      </c>
      <c r="I102" s="84">
        <f t="shared" si="16"/>
        <v>0</v>
      </c>
      <c r="J102" s="90"/>
      <c r="K102" s="19"/>
    </row>
    <row r="103" spans="1:11" ht="177" customHeight="1">
      <c r="A103" s="19"/>
      <c r="B103" s="86" t="s">
        <v>83</v>
      </c>
      <c r="C103" s="87" t="s">
        <v>133</v>
      </c>
      <c r="D103" s="88">
        <f t="shared" si="4"/>
        <v>9327</v>
      </c>
      <c r="E103" s="88">
        <v>8000</v>
      </c>
      <c r="F103" s="88">
        <v>1327</v>
      </c>
      <c r="G103" s="88">
        <f t="shared" si="5"/>
        <v>0</v>
      </c>
      <c r="H103" s="88"/>
      <c r="I103" s="88"/>
      <c r="J103" s="89" t="s">
        <v>177</v>
      </c>
      <c r="K103" s="19"/>
    </row>
    <row r="104" spans="1:11" ht="75.75" customHeight="1">
      <c r="A104" s="19"/>
      <c r="B104" s="72" t="s">
        <v>84</v>
      </c>
      <c r="C104" s="73" t="s">
        <v>85</v>
      </c>
      <c r="D104" s="84">
        <f t="shared" si="4"/>
        <v>2250</v>
      </c>
      <c r="E104" s="84">
        <f>SUM(E105)</f>
        <v>2000</v>
      </c>
      <c r="F104" s="84">
        <f t="shared" ref="F104:I104" si="17">SUM(F105)</f>
        <v>250</v>
      </c>
      <c r="G104" s="24">
        <f t="shared" si="5"/>
        <v>0</v>
      </c>
      <c r="H104" s="84">
        <f t="shared" si="17"/>
        <v>0</v>
      </c>
      <c r="I104" s="84">
        <f t="shared" si="17"/>
        <v>0</v>
      </c>
      <c r="J104" s="90"/>
      <c r="K104" s="19"/>
    </row>
    <row r="105" spans="1:11" ht="117" customHeight="1">
      <c r="A105" s="19"/>
      <c r="B105" s="86" t="s">
        <v>86</v>
      </c>
      <c r="C105" s="87" t="s">
        <v>124</v>
      </c>
      <c r="D105" s="88">
        <f t="shared" si="4"/>
        <v>2250</v>
      </c>
      <c r="E105" s="88">
        <v>2000</v>
      </c>
      <c r="F105" s="88">
        <v>250</v>
      </c>
      <c r="G105" s="88">
        <f t="shared" si="5"/>
        <v>0</v>
      </c>
      <c r="H105" s="88"/>
      <c r="I105" s="88"/>
      <c r="J105" s="89" t="s">
        <v>178</v>
      </c>
      <c r="K105" s="19"/>
    </row>
    <row r="106" spans="1:11" ht="174" customHeight="1">
      <c r="A106" s="19"/>
      <c r="B106" s="72" t="s">
        <v>101</v>
      </c>
      <c r="C106" s="93"/>
      <c r="D106" s="84">
        <f t="shared" si="4"/>
        <v>90163.8</v>
      </c>
      <c r="E106" s="84">
        <f>SUM(E107:E121)</f>
        <v>83204.800000000003</v>
      </c>
      <c r="F106" s="84">
        <f t="shared" ref="F106:I106" si="18">SUM(F107:F121)</f>
        <v>6959.0000000000009</v>
      </c>
      <c r="G106" s="24">
        <f t="shared" si="5"/>
        <v>0</v>
      </c>
      <c r="H106" s="84">
        <f t="shared" si="18"/>
        <v>0</v>
      </c>
      <c r="I106" s="84">
        <f t="shared" si="18"/>
        <v>0</v>
      </c>
      <c r="J106" s="94"/>
      <c r="K106" s="19"/>
    </row>
    <row r="107" spans="1:11" ht="76.5" customHeight="1">
      <c r="A107" s="19"/>
      <c r="B107" s="168" t="s">
        <v>102</v>
      </c>
      <c r="C107" s="95" t="s">
        <v>10</v>
      </c>
      <c r="D107" s="88">
        <f t="shared" si="4"/>
        <v>19069.7</v>
      </c>
      <c r="E107" s="88">
        <v>18115.7</v>
      </c>
      <c r="F107" s="88">
        <v>954</v>
      </c>
      <c r="G107" s="88">
        <f t="shared" si="5"/>
        <v>0</v>
      </c>
      <c r="H107" s="88"/>
      <c r="I107" s="88"/>
      <c r="J107" s="96" t="s">
        <v>179</v>
      </c>
      <c r="K107" s="19"/>
    </row>
    <row r="108" spans="1:11" ht="70.5" customHeight="1">
      <c r="A108" s="19"/>
      <c r="B108" s="169"/>
      <c r="C108" s="95" t="s">
        <v>24</v>
      </c>
      <c r="D108" s="88">
        <f t="shared" si="4"/>
        <v>6361.5999999999995</v>
      </c>
      <c r="E108" s="88">
        <v>5772.2</v>
      </c>
      <c r="F108" s="88">
        <v>589.4</v>
      </c>
      <c r="G108" s="123">
        <f t="shared" si="5"/>
        <v>0</v>
      </c>
      <c r="H108" s="88"/>
      <c r="I108" s="88"/>
      <c r="J108" s="96" t="s">
        <v>179</v>
      </c>
      <c r="K108" s="19"/>
    </row>
    <row r="109" spans="1:11" ht="70.5" customHeight="1">
      <c r="A109" s="19"/>
      <c r="B109" s="169"/>
      <c r="C109" s="95" t="s">
        <v>103</v>
      </c>
      <c r="D109" s="88">
        <f t="shared" si="4"/>
        <v>3713.6</v>
      </c>
      <c r="E109" s="88">
        <v>3561.1</v>
      </c>
      <c r="F109" s="88">
        <v>152.5</v>
      </c>
      <c r="G109" s="88">
        <f t="shared" si="5"/>
        <v>0</v>
      </c>
      <c r="H109" s="88"/>
      <c r="I109" s="88"/>
      <c r="J109" s="96" t="s">
        <v>179</v>
      </c>
      <c r="K109" s="19"/>
    </row>
    <row r="110" spans="1:11" ht="69" customHeight="1">
      <c r="A110" s="19"/>
      <c r="B110" s="169"/>
      <c r="C110" s="95" t="s">
        <v>104</v>
      </c>
      <c r="D110" s="88">
        <f t="shared" si="4"/>
        <v>8592.2000000000007</v>
      </c>
      <c r="E110" s="88">
        <v>7810.6</v>
      </c>
      <c r="F110" s="88">
        <v>781.6</v>
      </c>
      <c r="G110" s="123">
        <f t="shared" si="5"/>
        <v>0</v>
      </c>
      <c r="H110" s="88"/>
      <c r="I110" s="88"/>
      <c r="J110" s="96" t="s">
        <v>179</v>
      </c>
      <c r="K110" s="19"/>
    </row>
    <row r="111" spans="1:11" ht="70.5" customHeight="1">
      <c r="A111" s="19"/>
      <c r="B111" s="169"/>
      <c r="C111" s="95" t="s">
        <v>105</v>
      </c>
      <c r="D111" s="88">
        <f t="shared" si="4"/>
        <v>5667.7</v>
      </c>
      <c r="E111" s="88">
        <v>5216.8</v>
      </c>
      <c r="F111" s="88">
        <v>450.9</v>
      </c>
      <c r="G111" s="88">
        <f t="shared" si="5"/>
        <v>0</v>
      </c>
      <c r="H111" s="88"/>
      <c r="I111" s="88"/>
      <c r="J111" s="96" t="s">
        <v>179</v>
      </c>
      <c r="K111" s="19"/>
    </row>
    <row r="112" spans="1:11" ht="70.5" customHeight="1">
      <c r="A112" s="19"/>
      <c r="B112" s="169"/>
      <c r="C112" s="95" t="s">
        <v>106</v>
      </c>
      <c r="D112" s="88">
        <f t="shared" si="4"/>
        <v>2759.5</v>
      </c>
      <c r="E112" s="88">
        <v>2259.5</v>
      </c>
      <c r="F112" s="88">
        <v>500</v>
      </c>
      <c r="G112" s="123">
        <f t="shared" si="5"/>
        <v>0</v>
      </c>
      <c r="H112" s="88"/>
      <c r="I112" s="88"/>
      <c r="J112" s="96" t="s">
        <v>179</v>
      </c>
      <c r="K112" s="19"/>
    </row>
    <row r="113" spans="1:11" ht="70.5" customHeight="1">
      <c r="A113" s="19"/>
      <c r="B113" s="169"/>
      <c r="C113" s="95" t="s">
        <v>107</v>
      </c>
      <c r="D113" s="88">
        <f t="shared" si="4"/>
        <v>2777.7000000000003</v>
      </c>
      <c r="E113" s="88">
        <v>2645.4</v>
      </c>
      <c r="F113" s="88">
        <v>132.30000000000001</v>
      </c>
      <c r="G113" s="88">
        <f t="shared" si="5"/>
        <v>0</v>
      </c>
      <c r="H113" s="88"/>
      <c r="I113" s="88"/>
      <c r="J113" s="96" t="s">
        <v>179</v>
      </c>
      <c r="K113" s="19"/>
    </row>
    <row r="114" spans="1:11" ht="72.75" customHeight="1">
      <c r="A114" s="19"/>
      <c r="B114" s="169"/>
      <c r="C114" s="95" t="s">
        <v>11</v>
      </c>
      <c r="D114" s="88">
        <f t="shared" si="4"/>
        <v>5749.7</v>
      </c>
      <c r="E114" s="88">
        <v>4906.3999999999996</v>
      </c>
      <c r="F114" s="88">
        <v>843.3</v>
      </c>
      <c r="G114" s="123">
        <f t="shared" si="5"/>
        <v>0</v>
      </c>
      <c r="H114" s="88"/>
      <c r="I114" s="88"/>
      <c r="J114" s="96" t="s">
        <v>179</v>
      </c>
      <c r="K114" s="19"/>
    </row>
    <row r="115" spans="1:11" ht="70.5" customHeight="1">
      <c r="A115" s="19"/>
      <c r="B115" s="169"/>
      <c r="C115" s="95" t="s">
        <v>108</v>
      </c>
      <c r="D115" s="88">
        <f t="shared" si="4"/>
        <v>7802.6</v>
      </c>
      <c r="E115" s="88">
        <v>6783</v>
      </c>
      <c r="F115" s="88">
        <v>1019.6</v>
      </c>
      <c r="G115" s="88">
        <f t="shared" si="5"/>
        <v>0</v>
      </c>
      <c r="H115" s="88"/>
      <c r="I115" s="88"/>
      <c r="J115" s="96" t="s">
        <v>179</v>
      </c>
      <c r="K115" s="19"/>
    </row>
    <row r="116" spans="1:11" ht="72.75" customHeight="1">
      <c r="A116" s="19"/>
      <c r="B116" s="169"/>
      <c r="C116" s="95" t="s">
        <v>109</v>
      </c>
      <c r="D116" s="88">
        <f t="shared" si="4"/>
        <v>10080</v>
      </c>
      <c r="E116" s="88">
        <v>9576</v>
      </c>
      <c r="F116" s="88">
        <v>504</v>
      </c>
      <c r="G116" s="123">
        <f t="shared" si="5"/>
        <v>0</v>
      </c>
      <c r="H116" s="88"/>
      <c r="I116" s="88"/>
      <c r="J116" s="96" t="s">
        <v>179</v>
      </c>
      <c r="K116" s="19"/>
    </row>
    <row r="117" spans="1:11" ht="69" customHeight="1">
      <c r="A117" s="19"/>
      <c r="B117" s="169"/>
      <c r="C117" s="95" t="s">
        <v>64</v>
      </c>
      <c r="D117" s="88">
        <f t="shared" si="4"/>
        <v>2038.8</v>
      </c>
      <c r="E117" s="88">
        <v>1631</v>
      </c>
      <c r="F117" s="88">
        <v>407.8</v>
      </c>
      <c r="G117" s="88">
        <f t="shared" si="5"/>
        <v>0</v>
      </c>
      <c r="H117" s="88"/>
      <c r="I117" s="88"/>
      <c r="J117" s="96" t="s">
        <v>179</v>
      </c>
      <c r="K117" s="19"/>
    </row>
    <row r="118" spans="1:11" ht="69" customHeight="1">
      <c r="A118" s="19"/>
      <c r="B118" s="169"/>
      <c r="C118" s="95" t="s">
        <v>110</v>
      </c>
      <c r="D118" s="88">
        <f t="shared" si="4"/>
        <v>2417.5</v>
      </c>
      <c r="E118" s="88">
        <v>2197.6999999999998</v>
      </c>
      <c r="F118" s="88">
        <v>219.8</v>
      </c>
      <c r="G118" s="123">
        <f t="shared" si="5"/>
        <v>0</v>
      </c>
      <c r="H118" s="88"/>
      <c r="I118" s="88"/>
      <c r="J118" s="96" t="s">
        <v>179</v>
      </c>
      <c r="K118" s="19"/>
    </row>
    <row r="119" spans="1:11" ht="72.75" customHeight="1">
      <c r="A119" s="19"/>
      <c r="B119" s="169"/>
      <c r="C119" s="95" t="s">
        <v>111</v>
      </c>
      <c r="D119" s="88">
        <f t="shared" si="4"/>
        <v>5460.3</v>
      </c>
      <c r="E119" s="88">
        <v>5460.3</v>
      </c>
      <c r="F119" s="88"/>
      <c r="G119" s="88">
        <f t="shared" si="5"/>
        <v>0</v>
      </c>
      <c r="H119" s="88"/>
      <c r="I119" s="88"/>
      <c r="J119" s="96" t="s">
        <v>179</v>
      </c>
      <c r="K119" s="19"/>
    </row>
    <row r="120" spans="1:11" ht="69" customHeight="1">
      <c r="A120" s="19"/>
      <c r="B120" s="169"/>
      <c r="C120" s="95" t="s">
        <v>112</v>
      </c>
      <c r="D120" s="88">
        <f t="shared" si="4"/>
        <v>3772.7000000000003</v>
      </c>
      <c r="E120" s="88">
        <v>3368.9</v>
      </c>
      <c r="F120" s="88">
        <v>403.8</v>
      </c>
      <c r="G120" s="123">
        <f t="shared" si="5"/>
        <v>0</v>
      </c>
      <c r="H120" s="88"/>
      <c r="I120" s="88"/>
      <c r="J120" s="96" t="s">
        <v>179</v>
      </c>
      <c r="K120" s="19"/>
    </row>
    <row r="121" spans="1:11" ht="69" customHeight="1">
      <c r="A121" s="19"/>
      <c r="B121" s="170"/>
      <c r="C121" s="95" t="s">
        <v>113</v>
      </c>
      <c r="D121" s="88">
        <f t="shared" si="4"/>
        <v>3900.2</v>
      </c>
      <c r="E121" s="88">
        <v>3900.2</v>
      </c>
      <c r="F121" s="88"/>
      <c r="G121" s="88">
        <f t="shared" si="5"/>
        <v>0</v>
      </c>
      <c r="H121" s="88"/>
      <c r="I121" s="88"/>
      <c r="J121" s="96" t="s">
        <v>179</v>
      </c>
      <c r="K121" s="19"/>
    </row>
    <row r="122" spans="1:11" ht="69" customHeight="1">
      <c r="A122" s="19"/>
      <c r="B122" s="108"/>
      <c r="C122" s="109"/>
      <c r="D122" s="109"/>
      <c r="E122" s="110"/>
      <c r="F122" s="110"/>
      <c r="G122" s="110"/>
      <c r="H122" s="110"/>
      <c r="I122" s="110"/>
      <c r="J122" s="111"/>
      <c r="K122" s="19"/>
    </row>
    <row r="123" spans="1:11" ht="69" customHeight="1">
      <c r="A123" s="19"/>
      <c r="B123" s="108"/>
      <c r="C123" s="109"/>
      <c r="D123" s="109"/>
      <c r="E123" s="110"/>
      <c r="F123" s="110"/>
      <c r="G123" s="110"/>
      <c r="H123" s="110"/>
      <c r="I123" s="110"/>
      <c r="J123" s="111"/>
      <c r="K123" s="19"/>
    </row>
    <row r="124" spans="1:11" ht="98.25" customHeight="1">
      <c r="B124" s="184" t="s">
        <v>25</v>
      </c>
      <c r="C124" s="184"/>
      <c r="D124" s="184"/>
      <c r="E124" s="184"/>
      <c r="F124" s="184"/>
      <c r="G124" s="184"/>
      <c r="H124" s="184"/>
      <c r="I124" s="185" t="s">
        <v>26</v>
      </c>
      <c r="J124" s="185"/>
      <c r="K124" s="19"/>
    </row>
    <row r="125" spans="1:11" ht="98.25" customHeight="1">
      <c r="B125" s="105"/>
      <c r="C125" s="105"/>
      <c r="D125" s="114"/>
      <c r="E125" s="105"/>
      <c r="F125" s="105"/>
      <c r="G125" s="114"/>
      <c r="H125" s="105"/>
      <c r="I125" s="106"/>
      <c r="J125" s="106"/>
      <c r="K125" s="19"/>
    </row>
    <row r="126" spans="1:11" ht="98.25" customHeight="1">
      <c r="B126" s="105"/>
      <c r="C126" s="105"/>
      <c r="D126" s="114"/>
      <c r="E126" s="105"/>
      <c r="F126" s="105"/>
      <c r="G126" s="114"/>
      <c r="H126" s="105"/>
      <c r="I126" s="106"/>
      <c r="J126" s="106"/>
      <c r="K126" s="19"/>
    </row>
    <row r="127" spans="1:11" ht="98.25" customHeight="1">
      <c r="B127" s="105"/>
      <c r="C127" s="105"/>
      <c r="D127" s="114"/>
      <c r="E127" s="105"/>
      <c r="F127" s="105"/>
      <c r="G127" s="114"/>
      <c r="H127" s="105"/>
      <c r="I127" s="106"/>
      <c r="J127" s="106"/>
      <c r="K127" s="19"/>
    </row>
    <row r="128" spans="1:11" ht="98.25" customHeight="1">
      <c r="B128" s="105"/>
      <c r="C128" s="105"/>
      <c r="D128" s="114"/>
      <c r="E128" s="105"/>
      <c r="F128" s="105"/>
      <c r="G128" s="114"/>
      <c r="H128" s="105"/>
      <c r="I128" s="106"/>
      <c r="J128" s="106"/>
      <c r="K128" s="19"/>
    </row>
    <row r="129" spans="2:11" ht="98.25" customHeight="1">
      <c r="B129" s="105"/>
      <c r="C129" s="105"/>
      <c r="D129" s="114"/>
      <c r="E129" s="105"/>
      <c r="F129" s="105"/>
      <c r="G129" s="114"/>
      <c r="H129" s="105"/>
      <c r="I129" s="106"/>
      <c r="J129" s="106"/>
      <c r="K129" s="19"/>
    </row>
    <row r="130" spans="2:11" ht="98.25" customHeight="1">
      <c r="B130" s="105"/>
      <c r="C130" s="105"/>
      <c r="D130" s="114"/>
      <c r="E130" s="105"/>
      <c r="F130" s="105"/>
      <c r="G130" s="114"/>
      <c r="H130" s="105"/>
      <c r="I130" s="106"/>
      <c r="J130" s="106"/>
      <c r="K130" s="19"/>
    </row>
    <row r="131" spans="2:11" ht="98.25" customHeight="1">
      <c r="B131" s="105"/>
      <c r="C131" s="105"/>
      <c r="D131" s="114"/>
      <c r="E131" s="105"/>
      <c r="F131" s="105"/>
      <c r="G131" s="114"/>
      <c r="H131" s="105"/>
      <c r="I131" s="106"/>
      <c r="J131" s="106"/>
      <c r="K131" s="19"/>
    </row>
    <row r="132" spans="2:11" ht="98.25" customHeight="1">
      <c r="B132" s="105"/>
      <c r="C132" s="105"/>
      <c r="D132" s="114"/>
      <c r="E132" s="105"/>
      <c r="F132" s="105"/>
      <c r="G132" s="114"/>
      <c r="H132" s="105"/>
      <c r="I132" s="106"/>
      <c r="J132" s="106"/>
      <c r="K132" s="19"/>
    </row>
    <row r="133" spans="2:11" ht="98.25" customHeight="1">
      <c r="B133" s="105"/>
      <c r="C133" s="105"/>
      <c r="D133" s="114"/>
      <c r="E133" s="105"/>
      <c r="F133" s="105"/>
      <c r="G133" s="114"/>
      <c r="H133" s="105"/>
      <c r="I133" s="106"/>
      <c r="J133" s="106"/>
      <c r="K133" s="19"/>
    </row>
    <row r="134" spans="2:11" ht="98.25" customHeight="1">
      <c r="B134" s="105"/>
      <c r="C134" s="105"/>
      <c r="D134" s="114"/>
      <c r="E134" s="105"/>
      <c r="F134" s="105"/>
      <c r="G134" s="114"/>
      <c r="H134" s="105"/>
      <c r="I134" s="106"/>
      <c r="J134" s="106"/>
      <c r="K134" s="19"/>
    </row>
    <row r="135" spans="2:11" ht="98.25" customHeight="1">
      <c r="B135" s="105"/>
      <c r="C135" s="105"/>
      <c r="D135" s="114"/>
      <c r="E135" s="105"/>
      <c r="F135" s="105"/>
      <c r="G135" s="114"/>
      <c r="H135" s="105"/>
      <c r="I135" s="106"/>
      <c r="J135" s="106"/>
      <c r="K135" s="19"/>
    </row>
    <row r="136" spans="2:11" ht="62.25" customHeight="1">
      <c r="B136" s="63"/>
      <c r="C136" s="63"/>
      <c r="D136" s="114"/>
      <c r="E136" s="63"/>
      <c r="F136" s="63"/>
      <c r="G136" s="114"/>
      <c r="H136" s="63"/>
      <c r="I136" s="64"/>
      <c r="J136" s="64"/>
      <c r="K136" s="19"/>
    </row>
    <row r="137" spans="2:11" ht="47.25" customHeight="1">
      <c r="B137" s="97" t="s">
        <v>160</v>
      </c>
      <c r="C137" s="25"/>
      <c r="D137" s="25"/>
      <c r="E137" s="25"/>
      <c r="F137" s="25"/>
      <c r="G137" s="25"/>
      <c r="H137" s="25"/>
      <c r="I137" s="25"/>
      <c r="J137" s="25"/>
      <c r="K137" s="19"/>
    </row>
    <row r="138" spans="2:11" ht="47.25" customHeight="1">
      <c r="B138" s="97" t="s">
        <v>162</v>
      </c>
      <c r="C138" s="25"/>
      <c r="D138" s="25"/>
      <c r="E138" s="25"/>
      <c r="F138" s="25"/>
      <c r="G138" s="25"/>
      <c r="H138" s="25"/>
      <c r="I138" s="25"/>
      <c r="J138" s="25"/>
      <c r="K138" s="19"/>
    </row>
    <row r="139" spans="2:11" ht="33">
      <c r="B139" s="97" t="s">
        <v>161</v>
      </c>
      <c r="C139" s="25"/>
      <c r="D139" s="25"/>
      <c r="E139" s="25"/>
      <c r="F139" s="25"/>
      <c r="G139" s="25"/>
      <c r="H139" s="25"/>
      <c r="I139" s="25"/>
      <c r="J139" s="25"/>
      <c r="K139" s="19"/>
    </row>
    <row r="140" spans="2:11" ht="18.75">
      <c r="B140" s="1"/>
      <c r="C140" s="1"/>
      <c r="D140" s="1"/>
      <c r="E140" s="1"/>
      <c r="F140" s="1"/>
      <c r="G140" s="1"/>
      <c r="H140" s="1"/>
      <c r="I140" s="1"/>
      <c r="J140" s="1"/>
      <c r="K140" s="19"/>
    </row>
    <row r="141" spans="2:11">
      <c r="K141" s="19"/>
    </row>
  </sheetData>
  <mergeCells count="95">
    <mergeCell ref="D30:D31"/>
    <mergeCell ref="D32:D33"/>
    <mergeCell ref="G32:G33"/>
    <mergeCell ref="D38:D39"/>
    <mergeCell ref="G38:G39"/>
    <mergeCell ref="A3:A6"/>
    <mergeCell ref="B3:B6"/>
    <mergeCell ref="E5:E6"/>
    <mergeCell ref="F5:F6"/>
    <mergeCell ref="H5:H6"/>
    <mergeCell ref="D5:D6"/>
    <mergeCell ref="D3:F3"/>
    <mergeCell ref="D4:F4"/>
    <mergeCell ref="G5:G6"/>
    <mergeCell ref="G4:I4"/>
    <mergeCell ref="G3:I3"/>
    <mergeCell ref="C25:C26"/>
    <mergeCell ref="E25:E26"/>
    <mergeCell ref="F25:F26"/>
    <mergeCell ref="H25:H26"/>
    <mergeCell ref="G21:G22"/>
    <mergeCell ref="D21:D22"/>
    <mergeCell ref="G25:G26"/>
    <mergeCell ref="D25:D26"/>
    <mergeCell ref="B1:J1"/>
    <mergeCell ref="C3:C6"/>
    <mergeCell ref="J3:J6"/>
    <mergeCell ref="I5:I6"/>
    <mergeCell ref="E30:E31"/>
    <mergeCell ref="F30:F31"/>
    <mergeCell ref="H30:H31"/>
    <mergeCell ref="I30:I31"/>
    <mergeCell ref="G30:G31"/>
    <mergeCell ref="J21:J22"/>
    <mergeCell ref="J25:J26"/>
    <mergeCell ref="J30:J31"/>
    <mergeCell ref="C21:C22"/>
    <mergeCell ref="E21:E22"/>
    <mergeCell ref="F21:F22"/>
    <mergeCell ref="H21:H22"/>
    <mergeCell ref="J32:J33"/>
    <mergeCell ref="I32:I33"/>
    <mergeCell ref="I25:I26"/>
    <mergeCell ref="I21:I22"/>
    <mergeCell ref="B124:H124"/>
    <mergeCell ref="I124:J124"/>
    <mergeCell ref="E72:E73"/>
    <mergeCell ref="J70:J73"/>
    <mergeCell ref="C70:C73"/>
    <mergeCell ref="B70:B73"/>
    <mergeCell ref="B74:C74"/>
    <mergeCell ref="I72:I73"/>
    <mergeCell ref="I51:I52"/>
    <mergeCell ref="F32:F33"/>
    <mergeCell ref="H32:H33"/>
    <mergeCell ref="E32:E33"/>
    <mergeCell ref="B107:B121"/>
    <mergeCell ref="A51:A52"/>
    <mergeCell ref="J51:J52"/>
    <mergeCell ref="B57:F57"/>
    <mergeCell ref="B69:J69"/>
    <mergeCell ref="H51:H52"/>
    <mergeCell ref="E51:E52"/>
    <mergeCell ref="F51:F52"/>
    <mergeCell ref="G51:G52"/>
    <mergeCell ref="D51:D52"/>
    <mergeCell ref="J38:J39"/>
    <mergeCell ref="I38:I39"/>
    <mergeCell ref="H38:H39"/>
    <mergeCell ref="F38:F39"/>
    <mergeCell ref="E38:E39"/>
    <mergeCell ref="C38:C39"/>
    <mergeCell ref="B38:B39"/>
    <mergeCell ref="I42:I48"/>
    <mergeCell ref="B51:B52"/>
    <mergeCell ref="C51:C52"/>
    <mergeCell ref="C42:C48"/>
    <mergeCell ref="E42:E48"/>
    <mergeCell ref="F42:F48"/>
    <mergeCell ref="H42:H48"/>
    <mergeCell ref="B42:B46"/>
    <mergeCell ref="B47:B48"/>
    <mergeCell ref="D42:D48"/>
    <mergeCell ref="G42:G48"/>
    <mergeCell ref="J42:J48"/>
    <mergeCell ref="A42:A46"/>
    <mergeCell ref="G70:I70"/>
    <mergeCell ref="G71:I71"/>
    <mergeCell ref="G72:G73"/>
    <mergeCell ref="D71:F71"/>
    <mergeCell ref="D70:F70"/>
    <mergeCell ref="D72:D73"/>
    <mergeCell ref="F72:F73"/>
    <mergeCell ref="H72:H73"/>
    <mergeCell ref="A47:A48"/>
  </mergeCells>
  <phoneticPr fontId="0" type="noConversion"/>
  <pageMargins left="0.39370078740157483" right="0.39370078740157483" top="0.39370078740157483" bottom="0.39370078740157483" header="0.15748031496062992" footer="0"/>
  <pageSetup paperSize="9" scale="29" fitToHeight="0" orientation="landscape" r:id="rId1"/>
  <rowBreaks count="9" manualBreakCount="9">
    <brk id="18" min="1" max="8" man="1"/>
    <brk id="27" max="8" man="1"/>
    <brk id="36" max="8" man="1"/>
    <brk id="48" max="8" man="1"/>
    <brk id="68" max="8" man="1"/>
    <brk id="81" max="8" man="1"/>
    <brk id="91" max="8" man="1"/>
    <brk id="102" max="8" man="1"/>
    <brk id="11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 25.11.2019</vt:lpstr>
      <vt:lpstr>Лист3</vt:lpstr>
      <vt:lpstr>'на 25.11.2019'!Область_печати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Homutova</dc:creator>
  <cp:lastModifiedBy>Aleksandrova</cp:lastModifiedBy>
  <cp:lastPrinted>2020-02-28T12:41:13Z</cp:lastPrinted>
  <dcterms:created xsi:type="dcterms:W3CDTF">2019-06-27T05:34:00Z</dcterms:created>
  <dcterms:modified xsi:type="dcterms:W3CDTF">2020-03-02T04:56:48Z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1049-10.2.0.7646</vt:lpwstr>
  </property>
</Properties>
</file>