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G56" i="1" s="1"/>
  <c r="D56" i="1"/>
  <c r="G55" i="1"/>
  <c r="F55" i="1"/>
  <c r="G54" i="1"/>
  <c r="F54" i="1"/>
  <c r="G53" i="1"/>
  <c r="F53" i="1"/>
  <c r="E52" i="1"/>
  <c r="D52" i="1"/>
  <c r="G51" i="1"/>
  <c r="F51" i="1"/>
  <c r="G50" i="1"/>
  <c r="F50" i="1"/>
  <c r="E49" i="1"/>
  <c r="D49" i="1"/>
  <c r="D48" i="1" s="1"/>
  <c r="G47" i="1"/>
  <c r="F47" i="1"/>
  <c r="G43" i="1"/>
  <c r="F43" i="1"/>
  <c r="G42" i="1"/>
  <c r="F42" i="1"/>
  <c r="E41" i="1"/>
  <c r="E46" i="1" s="1"/>
  <c r="D41" i="1"/>
  <c r="D46" i="1" s="1"/>
  <c r="G40" i="1"/>
  <c r="F40" i="1"/>
  <c r="G39" i="1"/>
  <c r="F39" i="1"/>
  <c r="E38" i="1"/>
  <c r="E45" i="1" s="1"/>
  <c r="D38" i="1"/>
  <c r="D45" i="1" s="1"/>
  <c r="D37" i="1"/>
  <c r="D44" i="1" s="1"/>
  <c r="G36" i="1"/>
  <c r="F36" i="1"/>
  <c r="G35" i="1"/>
  <c r="F35" i="1"/>
  <c r="G34" i="1"/>
  <c r="F34" i="1"/>
  <c r="G33" i="1"/>
  <c r="F33" i="1"/>
  <c r="E32" i="1"/>
  <c r="D32" i="1"/>
  <c r="E31" i="1"/>
  <c r="D31" i="1"/>
  <c r="G30" i="1"/>
  <c r="F30" i="1"/>
  <c r="G26" i="1"/>
  <c r="F26" i="1"/>
  <c r="G25" i="1"/>
  <c r="F25" i="1"/>
  <c r="E24" i="1"/>
  <c r="D24" i="1"/>
  <c r="D29" i="1" s="1"/>
  <c r="G23" i="1"/>
  <c r="F23" i="1"/>
  <c r="G22" i="1"/>
  <c r="F22" i="1"/>
  <c r="E21" i="1"/>
  <c r="D21" i="1"/>
  <c r="D28" i="1" s="1"/>
  <c r="G19" i="1"/>
  <c r="F19" i="1"/>
  <c r="G13" i="1"/>
  <c r="F13" i="1"/>
  <c r="G12" i="1"/>
  <c r="F12" i="1"/>
  <c r="E11" i="1"/>
  <c r="D11" i="1"/>
  <c r="D16" i="1" s="1"/>
  <c r="G10" i="1"/>
  <c r="F10" i="1"/>
  <c r="G9" i="1"/>
  <c r="F9" i="1"/>
  <c r="E8" i="1"/>
  <c r="D8" i="1"/>
  <c r="D15" i="1" s="1"/>
  <c r="E7" i="1"/>
  <c r="E37" i="1" l="1"/>
  <c r="E44" i="1" s="1"/>
  <c r="D7" i="1"/>
  <c r="D18" i="1" s="1"/>
  <c r="F56" i="1"/>
  <c r="G7" i="1"/>
  <c r="G11" i="1"/>
  <c r="G21" i="1"/>
  <c r="G31" i="1"/>
  <c r="G49" i="1"/>
  <c r="D20" i="1"/>
  <c r="D27" i="1" s="1"/>
  <c r="G8" i="1"/>
  <c r="E20" i="1"/>
  <c r="G20" i="1" s="1"/>
  <c r="G24" i="1"/>
  <c r="G32" i="1"/>
  <c r="E48" i="1"/>
  <c r="G48" i="1" s="1"/>
  <c r="G52" i="1"/>
  <c r="G18" i="1"/>
  <c r="G44" i="1"/>
  <c r="F44" i="1"/>
  <c r="G46" i="1"/>
  <c r="F46" i="1"/>
  <c r="G45" i="1"/>
  <c r="F45" i="1"/>
  <c r="E14" i="1"/>
  <c r="E15" i="1"/>
  <c r="G15" i="1" s="1"/>
  <c r="E16" i="1"/>
  <c r="G16" i="1" s="1"/>
  <c r="E17" i="1"/>
  <c r="E18" i="1"/>
  <c r="F18" i="1" s="1"/>
  <c r="F7" i="1"/>
  <c r="F8" i="1"/>
  <c r="F11" i="1"/>
  <c r="F21" i="1"/>
  <c r="F24" i="1"/>
  <c r="F31" i="1"/>
  <c r="F32" i="1"/>
  <c r="F37" i="1"/>
  <c r="F38" i="1"/>
  <c r="F41" i="1"/>
  <c r="F49" i="1"/>
  <c r="F52" i="1"/>
  <c r="E27" i="1"/>
  <c r="F27" i="1" s="1"/>
  <c r="E28" i="1"/>
  <c r="F28" i="1" s="1"/>
  <c r="E29" i="1"/>
  <c r="G29" i="1" s="1"/>
  <c r="G37" i="1"/>
  <c r="G38" i="1"/>
  <c r="G41" i="1"/>
  <c r="D14" i="1"/>
  <c r="D17" i="1"/>
  <c r="G27" i="1" l="1"/>
  <c r="F48" i="1"/>
  <c r="F20" i="1"/>
  <c r="G28" i="1"/>
  <c r="G17" i="1"/>
  <c r="F17" i="1"/>
  <c r="G14" i="1"/>
  <c r="F14" i="1"/>
  <c r="F29" i="1"/>
  <c r="F15" i="1"/>
  <c r="F16" i="1"/>
</calcChain>
</file>

<file path=xl/sharedStrings.xml><?xml version="1.0" encoding="utf-8"?>
<sst xmlns="http://schemas.openxmlformats.org/spreadsheetml/2006/main" count="175" uniqueCount="107">
  <si>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</si>
  <si>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</si>
  <si>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</si>
  <si>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</si>
  <si>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</si>
  <si>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</si>
  <si>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</si>
  <si>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</si>
  <si>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</si>
  <si>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</si>
  <si>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</si>
  <si>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</si>
  <si>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</si>
  <si>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</si>
  <si>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</si>
  <si>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</si>
  <si>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</si>
  <si>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</si>
  <si>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</si>
  <si>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</si>
  <si>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</si>
  <si>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</si>
  <si>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</si>
  <si>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</si>
  <si>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</si>
  <si>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</si>
  <si>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</si>
  <si>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</si>
  <si>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</si>
  <si>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</si>
  <si>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</si>
  <si>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</si>
  <si>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</si>
  <si>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</si>
  <si>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</si>
  <si>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</si>
  <si>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</si>
  <si>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</si>
  <si>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</si>
  <si>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</si>
  <si>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</si>
  <si>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</si>
  <si>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</si>
  <si>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</si>
  <si>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</si>
  <si>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</si>
  <si>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</si>
  <si>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</si>
  <si>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</si>
  <si>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</si>
  <si>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</si>
  <si>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</si>
  <si>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</si>
  <si>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</si>
  <si>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</si>
  <si>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</si>
  <si>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</si>
  <si>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</si>
  <si>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</si>
  <si>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</si>
  <si>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</si>
  <si>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</si>
  <si>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</si>
  <si>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</si>
  <si>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</si>
  <si>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</si>
  <si>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</si>
  <si>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</si>
  <si>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</si>
  <si>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</si>
  <si>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</si>
  <si>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</si>
  <si>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</si>
  <si>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</si>
  <si>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</si>
  <si>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</si>
  <si>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</si>
  <si>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</si>
  <si>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</si>
  <si>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</si>
  <si>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</si>
  <si>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</si>
  <si>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</si>
  <si>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</si>
  <si>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</si>
  <si>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</si>
  <si>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</si>
  <si>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</si>
  <si>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</si>
  <si>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</si>
  <si>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</si>
  <si>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</si>
  <si>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</si>
  <si>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</si>
  <si>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</si>
  <si>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</si>
  <si>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</si>
  <si>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</si>
  <si>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>(Ф.И.О.)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</si>
  <si>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</si>
  <si>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</si>
  <si>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</si>
  <si>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Гулькевичском районе по итогам 1 квартала 2020 года</t>
  </si>
  <si>
    <t>С.А. Юрова</t>
  </si>
  <si>
    <t xml:space="preserve">исп.: Кононова И.С. </t>
  </si>
  <si>
    <t>тел.: 5-18-71</t>
  </si>
  <si>
    <t xml:space="preserve">Заместитель главы муниципального образования Гулькевичский район по финансово-экономическим вопросам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</si>
</sst>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12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9" fillId="0" borderId="1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67"/>
  <sheetViews>
    <sheetView tabSelected="1" view="pageBreakPreview" topLeftCell="A41" zoomScale="60" zoomScaleNormal="55" workbookViewId="0">
      <selection activeCell="B61" sqref="B61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1020" width="16.42578125" collapsed="1"/>
  </cols>
  <sheetData>
    <row r="1" spans="1:7" ht="45.75" customHeight="1" x14ac:dyDescent="0.25">
      <c r="B1" s="1"/>
      <c r="C1" s="2"/>
      <c r="D1" s="1"/>
      <c r="E1" s="53" t="s">
        <v>0</v>
      </c>
      <c r="F1" s="53"/>
      <c r="G1" s="3"/>
    </row>
    <row r="2" spans="1:7" x14ac:dyDescent="0.2">
      <c r="B2" s="1"/>
      <c r="C2" s="1"/>
      <c r="D2" s="1"/>
      <c r="E2" s="1"/>
      <c r="F2" s="4" t="s">
        <v>1</v>
      </c>
      <c r="G2" s="4" t="s">
        <v>1</v>
      </c>
    </row>
    <row r="3" spans="1:7" ht="15.75" x14ac:dyDescent="0.25">
      <c r="B3" s="54"/>
      <c r="C3" s="54"/>
      <c r="D3" s="54"/>
      <c r="E3" s="54"/>
      <c r="F3" s="54"/>
      <c r="G3" s="5"/>
    </row>
    <row r="4" spans="1:7" ht="45.75" customHeight="1" x14ac:dyDescent="0.25">
      <c r="B4" s="55" t="s">
        <v>102</v>
      </c>
      <c r="C4" s="55"/>
      <c r="D4" s="55"/>
      <c r="E4" s="55"/>
      <c r="F4" s="55"/>
      <c r="G4" s="6"/>
    </row>
    <row r="5" spans="1:7" ht="15" customHeight="1" x14ac:dyDescent="0.25">
      <c r="B5" s="56"/>
      <c r="C5" s="56"/>
      <c r="D5" s="56"/>
      <c r="E5" s="56"/>
      <c r="F5" s="56"/>
      <c r="G5" s="7"/>
    </row>
    <row r="6" spans="1:7" ht="47.25" x14ac:dyDescent="0.2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7" ht="18.75" x14ac:dyDescent="0.25">
      <c r="A7" s="9">
        <v>1</v>
      </c>
      <c r="B7" s="10" t="s">
        <v>9</v>
      </c>
      <c r="C7" s="8" t="s">
        <v>10</v>
      </c>
      <c r="D7" s="11">
        <f>D8+D11</f>
        <v>2925</v>
      </c>
      <c r="E7" s="11">
        <f>E8+E11</f>
        <v>2452</v>
      </c>
      <c r="F7" s="12">
        <f t="shared" ref="F7:F38" si="0">D7-E7</f>
        <v>473</v>
      </c>
      <c r="G7" s="13">
        <f t="shared" ref="G7:G38" si="1">D7/E7-1</f>
        <v>0.19290375203915167</v>
      </c>
    </row>
    <row r="8" spans="1:7" ht="19.5" x14ac:dyDescent="0.2">
      <c r="A8" s="9" t="s">
        <v>11</v>
      </c>
      <c r="B8" s="14" t="s">
        <v>12</v>
      </c>
      <c r="C8" s="15" t="s">
        <v>10</v>
      </c>
      <c r="D8" s="16">
        <f>D9+D10</f>
        <v>16</v>
      </c>
      <c r="E8" s="16">
        <f>E9+E10</f>
        <v>15</v>
      </c>
      <c r="F8" s="12">
        <f t="shared" si="0"/>
        <v>1</v>
      </c>
      <c r="G8" s="13">
        <f t="shared" si="1"/>
        <v>6.6666666666666652E-2</v>
      </c>
    </row>
    <row r="9" spans="1:7" ht="18.75" x14ac:dyDescent="0.2">
      <c r="A9" s="9" t="s">
        <v>13</v>
      </c>
      <c r="B9" s="17" t="s">
        <v>14</v>
      </c>
      <c r="C9" s="18" t="s">
        <v>10</v>
      </c>
      <c r="D9" s="19">
        <v>16</v>
      </c>
      <c r="E9" s="19">
        <v>15</v>
      </c>
      <c r="F9" s="12">
        <f t="shared" si="0"/>
        <v>1</v>
      </c>
      <c r="G9" s="13">
        <f t="shared" si="1"/>
        <v>6.6666666666666652E-2</v>
      </c>
    </row>
    <row r="10" spans="1:7" ht="18.75" x14ac:dyDescent="0.2">
      <c r="A10" s="9" t="s">
        <v>15</v>
      </c>
      <c r="B10" s="17" t="s">
        <v>16</v>
      </c>
      <c r="C10" s="18" t="s">
        <v>10</v>
      </c>
      <c r="D10" s="19">
        <v>0</v>
      </c>
      <c r="E10" s="19">
        <v>0</v>
      </c>
      <c r="F10" s="12">
        <f t="shared" si="0"/>
        <v>0</v>
      </c>
      <c r="G10" s="13" t="e">
        <f t="shared" si="1"/>
        <v>#DIV/0!</v>
      </c>
    </row>
    <row r="11" spans="1:7" ht="17.45" customHeight="1" x14ac:dyDescent="0.2">
      <c r="A11" s="9" t="s">
        <v>17</v>
      </c>
      <c r="B11" s="14" t="s">
        <v>18</v>
      </c>
      <c r="C11" s="15" t="s">
        <v>10</v>
      </c>
      <c r="D11" s="20">
        <f>D12+D13</f>
        <v>2909</v>
      </c>
      <c r="E11" s="20">
        <f>E12+E13</f>
        <v>2437</v>
      </c>
      <c r="F11" s="12">
        <f t="shared" si="0"/>
        <v>472</v>
      </c>
      <c r="G11" s="13">
        <f t="shared" si="1"/>
        <v>0.19368075502667215</v>
      </c>
    </row>
    <row r="12" spans="1:7" ht="18.75" x14ac:dyDescent="0.2">
      <c r="A12" s="9" t="s">
        <v>19</v>
      </c>
      <c r="B12" s="17" t="s">
        <v>14</v>
      </c>
      <c r="C12" s="18" t="s">
        <v>10</v>
      </c>
      <c r="D12" s="19">
        <v>420</v>
      </c>
      <c r="E12" s="19">
        <v>372</v>
      </c>
      <c r="F12" s="12">
        <f t="shared" si="0"/>
        <v>48</v>
      </c>
      <c r="G12" s="13">
        <f t="shared" si="1"/>
        <v>0.12903225806451624</v>
      </c>
    </row>
    <row r="13" spans="1:7" ht="26.1" customHeight="1" x14ac:dyDescent="0.2">
      <c r="A13" s="9" t="s">
        <v>20</v>
      </c>
      <c r="B13" s="17" t="s">
        <v>16</v>
      </c>
      <c r="C13" s="18" t="s">
        <v>10</v>
      </c>
      <c r="D13" s="19">
        <v>2489</v>
      </c>
      <c r="E13" s="19">
        <v>2065</v>
      </c>
      <c r="F13" s="12">
        <f t="shared" si="0"/>
        <v>424</v>
      </c>
      <c r="G13" s="13">
        <f t="shared" si="1"/>
        <v>0.20532687651331716</v>
      </c>
    </row>
    <row r="14" spans="1:7" ht="31.5" x14ac:dyDescent="0.25">
      <c r="A14" s="9" t="s">
        <v>21</v>
      </c>
      <c r="B14" s="10" t="s">
        <v>22</v>
      </c>
      <c r="C14" s="8" t="s">
        <v>23</v>
      </c>
      <c r="D14" s="21">
        <f>D7/D19*100</f>
        <v>86.898395721925141</v>
      </c>
      <c r="E14" s="21">
        <f>E7/E19*100</f>
        <v>84.756308330452811</v>
      </c>
      <c r="F14" s="12">
        <f t="shared" si="0"/>
        <v>2.1420873914723302</v>
      </c>
      <c r="G14" s="13">
        <f t="shared" si="1"/>
        <v>2.5273486229728581E-2</v>
      </c>
    </row>
    <row r="15" spans="1:7" ht="18.75" x14ac:dyDescent="0.25">
      <c r="A15" s="9" t="s">
        <v>24</v>
      </c>
      <c r="B15" s="22" t="s">
        <v>25</v>
      </c>
      <c r="C15" s="18" t="s">
        <v>23</v>
      </c>
      <c r="D15" s="23">
        <f>D8/D19*100</f>
        <v>0.47534165181224008</v>
      </c>
      <c r="E15" s="23">
        <f>E8/E19*100</f>
        <v>0.51849291393017638</v>
      </c>
      <c r="F15" s="12">
        <f t="shared" si="0"/>
        <v>-4.3151262117936295E-2</v>
      </c>
      <c r="G15" s="13">
        <f t="shared" si="1"/>
        <v>-8.3224400871459769E-2</v>
      </c>
    </row>
    <row r="16" spans="1:7" ht="18.75" x14ac:dyDescent="0.25">
      <c r="A16" s="9" t="s">
        <v>26</v>
      </c>
      <c r="B16" s="22" t="s">
        <v>27</v>
      </c>
      <c r="C16" s="18" t="s">
        <v>23</v>
      </c>
      <c r="D16" s="23">
        <f>D11/D19*100</f>
        <v>86.423054070112897</v>
      </c>
      <c r="E16" s="23">
        <f>E11/E19*100</f>
        <v>84.237815416522636</v>
      </c>
      <c r="F16" s="12">
        <f t="shared" si="0"/>
        <v>2.185238653590261</v>
      </c>
      <c r="G16" s="13">
        <f t="shared" si="1"/>
        <v>2.5941302522924259E-2</v>
      </c>
    </row>
    <row r="17" spans="1:7" ht="31.5" x14ac:dyDescent="0.25">
      <c r="A17" s="9" t="s">
        <v>28</v>
      </c>
      <c r="B17" s="10" t="s">
        <v>29</v>
      </c>
      <c r="C17" s="8" t="s">
        <v>10</v>
      </c>
      <c r="D17" s="21">
        <f>D7/D36*10000</f>
        <v>295.46946815495733</v>
      </c>
      <c r="E17" s="21">
        <f>E7/E36*10000</f>
        <v>247.33948655873306</v>
      </c>
      <c r="F17" s="12">
        <f t="shared" si="0"/>
        <v>48.129981596224269</v>
      </c>
      <c r="G17" s="13">
        <f t="shared" si="1"/>
        <v>0.19459077184101514</v>
      </c>
    </row>
    <row r="18" spans="1:7" ht="31.5" x14ac:dyDescent="0.25">
      <c r="A18" s="9" t="s">
        <v>30</v>
      </c>
      <c r="B18" s="10" t="s">
        <v>31</v>
      </c>
      <c r="C18" s="8" t="s">
        <v>10</v>
      </c>
      <c r="D18" s="21">
        <f>D7/D36*1000</f>
        <v>29.54694681549573</v>
      </c>
      <c r="E18" s="21">
        <f>E7/E36*1000</f>
        <v>24.733948655873306</v>
      </c>
      <c r="F18" s="12">
        <f t="shared" si="0"/>
        <v>4.8129981596224241</v>
      </c>
      <c r="G18" s="13">
        <f t="shared" si="1"/>
        <v>0.19459077184101514</v>
      </c>
    </row>
    <row r="19" spans="1:7" ht="31.5" x14ac:dyDescent="0.25">
      <c r="A19" s="9" t="s">
        <v>32</v>
      </c>
      <c r="B19" s="10" t="s">
        <v>33</v>
      </c>
      <c r="C19" s="8" t="s">
        <v>10</v>
      </c>
      <c r="D19" s="19">
        <v>3366</v>
      </c>
      <c r="E19" s="19">
        <v>2893</v>
      </c>
      <c r="F19" s="12">
        <f t="shared" si="0"/>
        <v>473</v>
      </c>
      <c r="G19" s="13">
        <f t="shared" si="1"/>
        <v>0.16349809885931554</v>
      </c>
    </row>
    <row r="20" spans="1:7" ht="31.5" x14ac:dyDescent="0.25">
      <c r="A20" s="9" t="s">
        <v>34</v>
      </c>
      <c r="B20" s="24" t="s">
        <v>35</v>
      </c>
      <c r="C20" s="8" t="s">
        <v>36</v>
      </c>
      <c r="D20" s="11">
        <f>D10+D13+D21+D24</f>
        <v>9186</v>
      </c>
      <c r="E20" s="11">
        <f>E10+E13+E21+E24</f>
        <v>8713</v>
      </c>
      <c r="F20" s="12">
        <f t="shared" si="0"/>
        <v>473</v>
      </c>
      <c r="G20" s="13">
        <f t="shared" si="1"/>
        <v>5.428669803741526E-2</v>
      </c>
    </row>
    <row r="21" spans="1:7" ht="19.5" x14ac:dyDescent="0.2">
      <c r="A21" s="9" t="s">
        <v>37</v>
      </c>
      <c r="B21" s="14" t="s">
        <v>12</v>
      </c>
      <c r="C21" s="15" t="s">
        <v>36</v>
      </c>
      <c r="D21" s="20">
        <f>D22+D23</f>
        <v>1681</v>
      </c>
      <c r="E21" s="20">
        <f>E22+E23</f>
        <v>1653</v>
      </c>
      <c r="F21" s="12">
        <f t="shared" si="0"/>
        <v>28</v>
      </c>
      <c r="G21" s="13">
        <f t="shared" si="1"/>
        <v>1.6938898971566863E-2</v>
      </c>
    </row>
    <row r="22" spans="1:7" ht="18.75" x14ac:dyDescent="0.2">
      <c r="A22" s="9" t="s">
        <v>38</v>
      </c>
      <c r="B22" s="17" t="s">
        <v>14</v>
      </c>
      <c r="C22" s="18" t="s">
        <v>36</v>
      </c>
      <c r="D22" s="19">
        <v>1681</v>
      </c>
      <c r="E22" s="19">
        <v>1653</v>
      </c>
      <c r="F22" s="12">
        <f t="shared" si="0"/>
        <v>28</v>
      </c>
      <c r="G22" s="13">
        <f t="shared" si="1"/>
        <v>1.6938898971566863E-2</v>
      </c>
    </row>
    <row r="23" spans="1:7" ht="18.75" x14ac:dyDescent="0.2">
      <c r="A23" s="9" t="s">
        <v>39</v>
      </c>
      <c r="B23" s="17" t="s">
        <v>16</v>
      </c>
      <c r="C23" s="18" t="s">
        <v>36</v>
      </c>
      <c r="D23" s="19">
        <v>0</v>
      </c>
      <c r="E23" s="19">
        <v>0</v>
      </c>
      <c r="F23" s="12">
        <f t="shared" si="0"/>
        <v>0</v>
      </c>
      <c r="G23" s="13" t="e">
        <f t="shared" si="1"/>
        <v>#DIV/0!</v>
      </c>
    </row>
    <row r="24" spans="1:7" ht="17.45" customHeight="1" x14ac:dyDescent="0.2">
      <c r="A24" s="9" t="s">
        <v>40</v>
      </c>
      <c r="B24" s="14" t="s">
        <v>18</v>
      </c>
      <c r="C24" s="15" t="s">
        <v>36</v>
      </c>
      <c r="D24" s="20">
        <f>D25+D26</f>
        <v>5016</v>
      </c>
      <c r="E24" s="20">
        <f>E25+E26</f>
        <v>4995</v>
      </c>
      <c r="F24" s="12">
        <f t="shared" si="0"/>
        <v>21</v>
      </c>
      <c r="G24" s="13">
        <f t="shared" si="1"/>
        <v>4.2042042042043093E-3</v>
      </c>
    </row>
    <row r="25" spans="1:7" ht="18.75" x14ac:dyDescent="0.2">
      <c r="A25" s="9" t="s">
        <v>41</v>
      </c>
      <c r="B25" s="17" t="s">
        <v>14</v>
      </c>
      <c r="C25" s="18" t="s">
        <v>36</v>
      </c>
      <c r="D25" s="19">
        <v>2994</v>
      </c>
      <c r="E25" s="19">
        <v>2983</v>
      </c>
      <c r="F25" s="12">
        <f t="shared" si="0"/>
        <v>11</v>
      </c>
      <c r="G25" s="13">
        <f t="shared" si="1"/>
        <v>3.6875628561849894E-3</v>
      </c>
    </row>
    <row r="26" spans="1:7" ht="18.75" x14ac:dyDescent="0.2">
      <c r="A26" s="9" t="s">
        <v>42</v>
      </c>
      <c r="B26" s="17" t="s">
        <v>16</v>
      </c>
      <c r="C26" s="18" t="s">
        <v>36</v>
      </c>
      <c r="D26" s="19">
        <v>2022</v>
      </c>
      <c r="E26" s="19">
        <v>2012</v>
      </c>
      <c r="F26" s="12">
        <f t="shared" si="0"/>
        <v>10</v>
      </c>
      <c r="G26" s="13">
        <f t="shared" si="1"/>
        <v>4.9701789264413598E-3</v>
      </c>
    </row>
    <row r="27" spans="1:7" ht="47.25" x14ac:dyDescent="0.25">
      <c r="A27" s="9" t="s">
        <v>43</v>
      </c>
      <c r="B27" s="10" t="s">
        <v>44</v>
      </c>
      <c r="C27" s="8" t="s">
        <v>23</v>
      </c>
      <c r="D27" s="21">
        <f>D20/D30*100</f>
        <v>23.890145899976595</v>
      </c>
      <c r="E27" s="21">
        <f>E20/E30*100</f>
        <v>22.671211490424646</v>
      </c>
      <c r="F27" s="12">
        <f t="shared" si="0"/>
        <v>1.2189344095519488</v>
      </c>
      <c r="G27" s="13">
        <f t="shared" si="1"/>
        <v>5.3765737665443014E-2</v>
      </c>
    </row>
    <row r="28" spans="1:7" ht="31.5" x14ac:dyDescent="0.25">
      <c r="A28" s="9" t="s">
        <v>45</v>
      </c>
      <c r="B28" s="22" t="s">
        <v>46</v>
      </c>
      <c r="C28" s="18" t="s">
        <v>23</v>
      </c>
      <c r="D28" s="23">
        <f>(D21+D10)/D30*100</f>
        <v>4.3717978726170967</v>
      </c>
      <c r="E28" s="23">
        <f>(E21+E10)/E30*100</f>
        <v>4.3011032472939217</v>
      </c>
      <c r="F28" s="12">
        <f t="shared" si="0"/>
        <v>7.0694625323175053E-2</v>
      </c>
      <c r="G28" s="13">
        <f t="shared" si="1"/>
        <v>1.6436393468967081E-2</v>
      </c>
    </row>
    <row r="29" spans="1:7" ht="31.5" x14ac:dyDescent="0.25">
      <c r="A29" s="9" t="s">
        <v>47</v>
      </c>
      <c r="B29" s="22" t="s">
        <v>48</v>
      </c>
      <c r="C29" s="18" t="s">
        <v>23</v>
      </c>
      <c r="D29" s="23">
        <f>(D13+D24)/D30*100</f>
        <v>19.518348027359497</v>
      </c>
      <c r="E29" s="23">
        <f>(E13+E24)/E30*100</f>
        <v>18.370108243130726</v>
      </c>
      <c r="F29" s="12">
        <f t="shared" si="0"/>
        <v>1.148239784228771</v>
      </c>
      <c r="G29" s="13">
        <f t="shared" si="1"/>
        <v>6.2505880152238236E-2</v>
      </c>
    </row>
    <row r="30" spans="1:7" ht="31.5" x14ac:dyDescent="0.2">
      <c r="A30" s="9" t="s">
        <v>49</v>
      </c>
      <c r="B30" s="25" t="s">
        <v>50</v>
      </c>
      <c r="C30" s="8" t="s">
        <v>36</v>
      </c>
      <c r="D30" s="19">
        <v>38451</v>
      </c>
      <c r="E30" s="19">
        <v>38432</v>
      </c>
      <c r="F30" s="12">
        <f t="shared" si="0"/>
        <v>19</v>
      </c>
      <c r="G30" s="13">
        <f t="shared" si="1"/>
        <v>4.9437968359700157E-4</v>
      </c>
    </row>
    <row r="31" spans="1:7" ht="63" x14ac:dyDescent="0.2">
      <c r="A31" s="9" t="s">
        <v>51</v>
      </c>
      <c r="B31" s="25" t="s">
        <v>52</v>
      </c>
      <c r="C31" s="8" t="s">
        <v>23</v>
      </c>
      <c r="D31" s="12">
        <f>(D33+D34)/D35*100</f>
        <v>27.915447542843495</v>
      </c>
      <c r="E31" s="12">
        <f>(E33+E34)/E35*100</f>
        <v>27.412488174077577</v>
      </c>
      <c r="F31" s="12">
        <f t="shared" si="0"/>
        <v>0.50295936876591796</v>
      </c>
      <c r="G31" s="13">
        <f t="shared" si="1"/>
        <v>1.834781890545556E-2</v>
      </c>
    </row>
    <row r="32" spans="1:7" ht="63" x14ac:dyDescent="0.2">
      <c r="A32" s="9" t="s">
        <v>53</v>
      </c>
      <c r="B32" s="25" t="s">
        <v>54</v>
      </c>
      <c r="C32" s="8" t="s">
        <v>23</v>
      </c>
      <c r="D32" s="12">
        <f>D34/D35*100</f>
        <v>17.877828864871319</v>
      </c>
      <c r="E32" s="12">
        <f>E34/E35*100</f>
        <v>17.638363292336802</v>
      </c>
      <c r="F32" s="12">
        <f t="shared" si="0"/>
        <v>0.23946557253451672</v>
      </c>
      <c r="G32" s="13">
        <f t="shared" si="1"/>
        <v>1.357640550688477E-2</v>
      </c>
    </row>
    <row r="33" spans="1:7" ht="31.5" x14ac:dyDescent="0.2">
      <c r="A33" s="9" t="s">
        <v>55</v>
      </c>
      <c r="B33" s="25" t="s">
        <v>56</v>
      </c>
      <c r="C33" s="18" t="s">
        <v>36</v>
      </c>
      <c r="D33" s="19">
        <v>1681</v>
      </c>
      <c r="E33" s="19">
        <v>1653</v>
      </c>
      <c r="F33" s="12">
        <f t="shared" si="0"/>
        <v>28</v>
      </c>
      <c r="G33" s="13">
        <f t="shared" si="1"/>
        <v>1.6938898971566863E-2</v>
      </c>
    </row>
    <row r="34" spans="1:7" ht="31.5" x14ac:dyDescent="0.2">
      <c r="A34" s="9" t="s">
        <v>57</v>
      </c>
      <c r="B34" s="25" t="s">
        <v>58</v>
      </c>
      <c r="C34" s="18" t="s">
        <v>36</v>
      </c>
      <c r="D34" s="19">
        <v>2994</v>
      </c>
      <c r="E34" s="19">
        <v>2983</v>
      </c>
      <c r="F34" s="12">
        <f t="shared" si="0"/>
        <v>11</v>
      </c>
      <c r="G34" s="13">
        <f t="shared" si="1"/>
        <v>3.6875628561849894E-3</v>
      </c>
    </row>
    <row r="35" spans="1:7" ht="59.1" customHeight="1" x14ac:dyDescent="0.2">
      <c r="A35" s="9" t="s">
        <v>59</v>
      </c>
      <c r="B35" s="25" t="s">
        <v>60</v>
      </c>
      <c r="C35" s="18" t="s">
        <v>36</v>
      </c>
      <c r="D35" s="19">
        <v>16747</v>
      </c>
      <c r="E35" s="19">
        <v>16912</v>
      </c>
      <c r="F35" s="12">
        <f t="shared" si="0"/>
        <v>-165</v>
      </c>
      <c r="G35" s="13">
        <f t="shared" si="1"/>
        <v>-9.7563859981077972E-3</v>
      </c>
    </row>
    <row r="36" spans="1:7" ht="31.5" x14ac:dyDescent="0.2">
      <c r="A36" s="9" t="s">
        <v>61</v>
      </c>
      <c r="B36" s="25" t="s">
        <v>62</v>
      </c>
      <c r="C36" s="8" t="s">
        <v>36</v>
      </c>
      <c r="D36" s="19">
        <v>98995</v>
      </c>
      <c r="E36" s="19">
        <v>99135</v>
      </c>
      <c r="F36" s="12">
        <f t="shared" si="0"/>
        <v>-140</v>
      </c>
      <c r="G36" s="13">
        <f t="shared" si="1"/>
        <v>-1.4122156655066442E-3</v>
      </c>
    </row>
    <row r="37" spans="1:7" ht="18.75" x14ac:dyDescent="0.25">
      <c r="A37" s="9" t="s">
        <v>63</v>
      </c>
      <c r="B37" s="10" t="s">
        <v>64</v>
      </c>
      <c r="C37" s="8" t="s">
        <v>65</v>
      </c>
      <c r="D37" s="12">
        <f>D38+D41</f>
        <v>6164.1</v>
      </c>
      <c r="E37" s="12">
        <f>E38+E41</f>
        <v>5822.9000000000005</v>
      </c>
      <c r="F37" s="12">
        <f t="shared" si="0"/>
        <v>341.19999999999982</v>
      </c>
      <c r="G37" s="13">
        <f t="shared" si="1"/>
        <v>5.8596232118016678E-2</v>
      </c>
    </row>
    <row r="38" spans="1:7" ht="19.5" x14ac:dyDescent="0.2">
      <c r="A38" s="9" t="s">
        <v>66</v>
      </c>
      <c r="B38" s="14" t="s">
        <v>12</v>
      </c>
      <c r="C38" s="15" t="s">
        <v>65</v>
      </c>
      <c r="D38" s="26">
        <f>D39+D40</f>
        <v>927.6</v>
      </c>
      <c r="E38" s="26">
        <f>E39+E40</f>
        <v>876.3</v>
      </c>
      <c r="F38" s="12">
        <f t="shared" si="0"/>
        <v>51.300000000000068</v>
      </c>
      <c r="G38" s="13">
        <f t="shared" si="1"/>
        <v>5.8541595344060227E-2</v>
      </c>
    </row>
    <row r="39" spans="1:7" ht="18.75" x14ac:dyDescent="0.3">
      <c r="A39" s="9" t="s">
        <v>67</v>
      </c>
      <c r="B39" s="17" t="s">
        <v>14</v>
      </c>
      <c r="C39" s="18" t="s">
        <v>65</v>
      </c>
      <c r="D39" s="27">
        <v>927.6</v>
      </c>
      <c r="E39" s="27">
        <v>876.3</v>
      </c>
      <c r="F39" s="12">
        <f t="shared" ref="F39:F58" si="2">D39-E39</f>
        <v>51.300000000000068</v>
      </c>
      <c r="G39" s="13">
        <f t="shared" ref="G39:G58" si="3">D39/E39-1</f>
        <v>5.8541595344060227E-2</v>
      </c>
    </row>
    <row r="40" spans="1:7" ht="18.75" x14ac:dyDescent="0.2">
      <c r="A40" s="9" t="s">
        <v>68</v>
      </c>
      <c r="B40" s="17" t="s">
        <v>16</v>
      </c>
      <c r="C40" s="18" t="s">
        <v>65</v>
      </c>
      <c r="D40" s="28">
        <v>0</v>
      </c>
      <c r="E40" s="28">
        <v>0</v>
      </c>
      <c r="F40" s="12">
        <f t="shared" si="2"/>
        <v>0</v>
      </c>
      <c r="G40" s="13" t="e">
        <f t="shared" si="3"/>
        <v>#DIV/0!</v>
      </c>
    </row>
    <row r="41" spans="1:7" ht="19.5" x14ac:dyDescent="0.2">
      <c r="A41" s="9" t="s">
        <v>69</v>
      </c>
      <c r="B41" s="14" t="s">
        <v>18</v>
      </c>
      <c r="C41" s="15" t="s">
        <v>65</v>
      </c>
      <c r="D41" s="26">
        <f>D42+D43</f>
        <v>5236.5</v>
      </c>
      <c r="E41" s="26">
        <f>E42+E43</f>
        <v>4946.6000000000004</v>
      </c>
      <c r="F41" s="12">
        <f t="shared" si="2"/>
        <v>289.89999999999964</v>
      </c>
      <c r="G41" s="13">
        <f t="shared" si="3"/>
        <v>5.8605911130877653E-2</v>
      </c>
    </row>
    <row r="42" spans="1:7" ht="18.75" x14ac:dyDescent="0.2">
      <c r="A42" s="9" t="s">
        <v>70</v>
      </c>
      <c r="B42" s="17" t="s">
        <v>14</v>
      </c>
      <c r="C42" s="18" t="s">
        <v>65</v>
      </c>
      <c r="D42" s="29">
        <v>3794.1</v>
      </c>
      <c r="E42" s="29">
        <v>3584.1</v>
      </c>
      <c r="F42" s="12">
        <f t="shared" si="2"/>
        <v>210</v>
      </c>
      <c r="G42" s="13">
        <f t="shared" si="3"/>
        <v>5.8592115175357895E-2</v>
      </c>
    </row>
    <row r="43" spans="1:7" ht="18.75" x14ac:dyDescent="0.2">
      <c r="A43" s="9" t="s">
        <v>71</v>
      </c>
      <c r="B43" s="17" t="s">
        <v>16</v>
      </c>
      <c r="C43" s="18" t="s">
        <v>65</v>
      </c>
      <c r="D43" s="29">
        <v>1442.4</v>
      </c>
      <c r="E43" s="29">
        <v>1362.5</v>
      </c>
      <c r="F43" s="12">
        <f t="shared" si="2"/>
        <v>79.900000000000091</v>
      </c>
      <c r="G43" s="13">
        <f t="shared" si="3"/>
        <v>5.8642201834862462E-2</v>
      </c>
    </row>
    <row r="44" spans="1:7" ht="47.25" x14ac:dyDescent="0.25">
      <c r="A44" s="9" t="s">
        <v>72</v>
      </c>
      <c r="B44" s="10" t="s">
        <v>73</v>
      </c>
      <c r="C44" s="8" t="s">
        <v>23</v>
      </c>
      <c r="D44" s="21">
        <f>D37/D47*100</f>
        <v>32.041938703372566</v>
      </c>
      <c r="E44" s="21">
        <f>E37/E47*100</f>
        <v>32.041842754005991</v>
      </c>
      <c r="F44" s="12">
        <f t="shared" si="2"/>
        <v>9.5949366574643591E-5</v>
      </c>
      <c r="G44" s="13">
        <f t="shared" si="3"/>
        <v>2.9945021362554058E-6</v>
      </c>
    </row>
    <row r="45" spans="1:7" ht="18.75" x14ac:dyDescent="0.25">
      <c r="A45" s="9" t="s">
        <v>74</v>
      </c>
      <c r="B45" s="22" t="s">
        <v>75</v>
      </c>
      <c r="C45" s="18" t="s">
        <v>23</v>
      </c>
      <c r="D45" s="23">
        <f>D38/D47*100</f>
        <v>4.8218072940491536</v>
      </c>
      <c r="E45" s="23">
        <f>E38/E47*100</f>
        <v>4.8220417326994189</v>
      </c>
      <c r="F45" s="12">
        <f t="shared" si="2"/>
        <v>-2.3443865026528954E-4</v>
      </c>
      <c r="G45" s="13">
        <f t="shared" si="3"/>
        <v>-4.8618129676381017E-5</v>
      </c>
    </row>
    <row r="46" spans="1:7" ht="18.75" x14ac:dyDescent="0.25">
      <c r="A46" s="9" t="s">
        <v>76</v>
      </c>
      <c r="B46" s="22" t="s">
        <v>77</v>
      </c>
      <c r="C46" s="18" t="s">
        <v>23</v>
      </c>
      <c r="D46" s="23">
        <f>D41/D47*100</f>
        <v>27.220131409323411</v>
      </c>
      <c r="E46" s="23">
        <f>E41/E47*100</f>
        <v>27.219801021306573</v>
      </c>
      <c r="F46" s="12">
        <f t="shared" si="2"/>
        <v>3.3038801683815677E-4</v>
      </c>
      <c r="G46" s="13">
        <f t="shared" si="3"/>
        <v>1.2137782218868409E-5</v>
      </c>
    </row>
    <row r="47" spans="1:7" ht="31.5" x14ac:dyDescent="0.2">
      <c r="A47" s="9" t="s">
        <v>78</v>
      </c>
      <c r="B47" s="25" t="s">
        <v>79</v>
      </c>
      <c r="C47" s="8" t="s">
        <v>65</v>
      </c>
      <c r="D47" s="29">
        <v>19237.599999999999</v>
      </c>
      <c r="E47" s="29">
        <v>18172.8</v>
      </c>
      <c r="F47" s="12">
        <f t="shared" si="2"/>
        <v>1064.7999999999993</v>
      </c>
      <c r="G47" s="13">
        <f t="shared" si="3"/>
        <v>5.8593062158830644E-2</v>
      </c>
    </row>
    <row r="48" spans="1:7" ht="31.5" x14ac:dyDescent="0.25">
      <c r="A48" s="9" t="s">
        <v>80</v>
      </c>
      <c r="B48" s="10" t="s">
        <v>81</v>
      </c>
      <c r="C48" s="8" t="s">
        <v>65</v>
      </c>
      <c r="D48" s="12">
        <f>D49+D52</f>
        <v>384.3</v>
      </c>
      <c r="E48" s="12">
        <f>E49+E52</f>
        <v>382.7</v>
      </c>
      <c r="F48" s="12">
        <f t="shared" si="2"/>
        <v>1.6000000000000227</v>
      </c>
      <c r="G48" s="13">
        <f t="shared" si="3"/>
        <v>4.1808204860205311E-3</v>
      </c>
    </row>
    <row r="49" spans="1:7" ht="19.5" x14ac:dyDescent="0.2">
      <c r="A49" s="9" t="s">
        <v>82</v>
      </c>
      <c r="B49" s="14" t="s">
        <v>12</v>
      </c>
      <c r="C49" s="15" t="s">
        <v>65</v>
      </c>
      <c r="D49" s="26">
        <f>D50+D51</f>
        <v>91.5</v>
      </c>
      <c r="E49" s="26">
        <f>E50+E51</f>
        <v>90.8</v>
      </c>
      <c r="F49" s="12">
        <f t="shared" si="2"/>
        <v>0.70000000000000284</v>
      </c>
      <c r="G49" s="13">
        <f t="shared" si="3"/>
        <v>7.7092511013217013E-3</v>
      </c>
    </row>
    <row r="50" spans="1:7" ht="18.75" x14ac:dyDescent="0.2">
      <c r="A50" s="9" t="s">
        <v>83</v>
      </c>
      <c r="B50" s="17" t="s">
        <v>14</v>
      </c>
      <c r="C50" s="18" t="s">
        <v>65</v>
      </c>
      <c r="D50" s="29">
        <v>91.5</v>
      </c>
      <c r="E50" s="29">
        <v>90.8</v>
      </c>
      <c r="F50" s="12">
        <f t="shared" si="2"/>
        <v>0.70000000000000284</v>
      </c>
      <c r="G50" s="13">
        <f t="shared" si="3"/>
        <v>7.7092511013217013E-3</v>
      </c>
    </row>
    <row r="51" spans="1:7" ht="18.75" x14ac:dyDescent="0.2">
      <c r="A51" s="9" t="s">
        <v>84</v>
      </c>
      <c r="B51" s="17" t="s">
        <v>16</v>
      </c>
      <c r="C51" s="18" t="s">
        <v>65</v>
      </c>
      <c r="D51" s="29">
        <v>0</v>
      </c>
      <c r="E51" s="29">
        <v>0</v>
      </c>
      <c r="F51" s="12">
        <f t="shared" si="2"/>
        <v>0</v>
      </c>
      <c r="G51" s="13" t="e">
        <f t="shared" si="3"/>
        <v>#DIV/0!</v>
      </c>
    </row>
    <row r="52" spans="1:7" ht="19.5" x14ac:dyDescent="0.2">
      <c r="A52" s="9" t="s">
        <v>85</v>
      </c>
      <c r="B52" s="14" t="s">
        <v>18</v>
      </c>
      <c r="C52" s="15" t="s">
        <v>65</v>
      </c>
      <c r="D52" s="26">
        <f>D53+D54</f>
        <v>292.8</v>
      </c>
      <c r="E52" s="26">
        <f>E53+E54</f>
        <v>291.89999999999998</v>
      </c>
      <c r="F52" s="12">
        <f t="shared" si="2"/>
        <v>0.90000000000003411</v>
      </c>
      <c r="G52" s="13">
        <f t="shared" si="3"/>
        <v>3.0832476875644055E-3</v>
      </c>
    </row>
    <row r="53" spans="1:7" ht="18.75" x14ac:dyDescent="0.2">
      <c r="A53" s="9" t="s">
        <v>86</v>
      </c>
      <c r="B53" s="17" t="s">
        <v>14</v>
      </c>
      <c r="C53" s="18" t="s">
        <v>65</v>
      </c>
      <c r="D53" s="29">
        <v>267.3</v>
      </c>
      <c r="E53" s="29">
        <v>266.7</v>
      </c>
      <c r="F53" s="12">
        <f t="shared" si="2"/>
        <v>0.60000000000002274</v>
      </c>
      <c r="G53" s="13">
        <f t="shared" si="3"/>
        <v>2.2497187851520106E-3</v>
      </c>
    </row>
    <row r="54" spans="1:7" ht="18.75" x14ac:dyDescent="0.2">
      <c r="A54" s="9" t="s">
        <v>87</v>
      </c>
      <c r="B54" s="17" t="s">
        <v>16</v>
      </c>
      <c r="C54" s="18" t="s">
        <v>65</v>
      </c>
      <c r="D54" s="29">
        <v>25.5</v>
      </c>
      <c r="E54" s="29">
        <v>25.2</v>
      </c>
      <c r="F54" s="12">
        <f t="shared" si="2"/>
        <v>0.30000000000000071</v>
      </c>
      <c r="G54" s="13">
        <f t="shared" si="3"/>
        <v>1.1904761904761862E-2</v>
      </c>
    </row>
    <row r="55" spans="1:7" ht="31.5" x14ac:dyDescent="0.25">
      <c r="A55" s="9" t="s">
        <v>88</v>
      </c>
      <c r="B55" s="30" t="s">
        <v>89</v>
      </c>
      <c r="C55" s="31" t="s">
        <v>90</v>
      </c>
      <c r="D55" s="32">
        <v>294741438.14999998</v>
      </c>
      <c r="E55" s="33">
        <v>287469293.07999998</v>
      </c>
      <c r="F55" s="12">
        <f t="shared" si="2"/>
        <v>7272145.0699999928</v>
      </c>
      <c r="G55" s="13">
        <f t="shared" si="3"/>
        <v>2.5297119536089818E-2</v>
      </c>
    </row>
    <row r="56" spans="1:7" ht="63" x14ac:dyDescent="0.25">
      <c r="A56" s="9" t="s">
        <v>91</v>
      </c>
      <c r="B56" s="34" t="s">
        <v>92</v>
      </c>
      <c r="C56" s="31" t="s">
        <v>90</v>
      </c>
      <c r="D56" s="12">
        <f>D57+D58</f>
        <v>0</v>
      </c>
      <c r="E56" s="11">
        <f>E57+E58</f>
        <v>72000</v>
      </c>
      <c r="F56" s="12">
        <f t="shared" si="2"/>
        <v>-72000</v>
      </c>
      <c r="G56" s="13">
        <f t="shared" si="3"/>
        <v>-1</v>
      </c>
    </row>
    <row r="57" spans="1:7" ht="47.25" x14ac:dyDescent="0.25">
      <c r="A57" s="9" t="s">
        <v>93</v>
      </c>
      <c r="B57" s="35" t="s">
        <v>94</v>
      </c>
      <c r="C57" s="31" t="s">
        <v>90</v>
      </c>
      <c r="D57" s="29">
        <v>0</v>
      </c>
      <c r="E57" s="36">
        <v>72000</v>
      </c>
      <c r="F57" s="12">
        <f t="shared" si="2"/>
        <v>-72000</v>
      </c>
      <c r="G57" s="13">
        <f t="shared" si="3"/>
        <v>-1</v>
      </c>
    </row>
    <row r="58" spans="1:7" ht="31.5" x14ac:dyDescent="0.25">
      <c r="A58" s="9" t="s">
        <v>95</v>
      </c>
      <c r="B58" s="35" t="s">
        <v>96</v>
      </c>
      <c r="C58" s="31" t="s">
        <v>90</v>
      </c>
      <c r="D58" s="28">
        <v>0</v>
      </c>
      <c r="E58" s="19">
        <v>0</v>
      </c>
      <c r="F58" s="12">
        <f t="shared" si="2"/>
        <v>0</v>
      </c>
      <c r="G58" s="13" t="e">
        <f t="shared" si="3"/>
        <v>#DIV/0!</v>
      </c>
    </row>
    <row r="59" spans="1:7" x14ac:dyDescent="0.2">
      <c r="B59" s="37"/>
      <c r="C59" s="38"/>
      <c r="D59" s="38"/>
      <c r="E59" s="38"/>
      <c r="F59" s="38"/>
      <c r="G59" s="38"/>
    </row>
    <row r="60" spans="1:7" ht="31.5" x14ac:dyDescent="0.25">
      <c r="B60" s="39" t="s">
        <v>106</v>
      </c>
      <c r="C60" s="40"/>
      <c r="D60" s="41"/>
      <c r="E60" s="40"/>
      <c r="F60" s="42" t="s">
        <v>103</v>
      </c>
      <c r="G60" s="42"/>
    </row>
    <row r="61" spans="1:7" x14ac:dyDescent="0.2">
      <c r="B61" s="43"/>
      <c r="C61" s="44"/>
      <c r="D61" s="45" t="s">
        <v>97</v>
      </c>
      <c r="E61" s="45"/>
      <c r="F61" s="46" t="s">
        <v>98</v>
      </c>
      <c r="G61" s="46"/>
    </row>
    <row r="62" spans="1:7" x14ac:dyDescent="0.2">
      <c r="B62" s="43" t="s">
        <v>104</v>
      </c>
      <c r="C62" s="45"/>
      <c r="D62" s="45"/>
      <c r="E62" s="45"/>
      <c r="F62" s="45"/>
      <c r="G62" s="45"/>
    </row>
    <row r="63" spans="1:7" x14ac:dyDescent="0.2">
      <c r="B63" s="43" t="s">
        <v>105</v>
      </c>
      <c r="C63" s="45"/>
      <c r="D63" s="45"/>
      <c r="E63" s="45"/>
      <c r="F63" s="45"/>
      <c r="G63" s="45"/>
    </row>
    <row r="64" spans="1:7" x14ac:dyDescent="0.2">
      <c r="B64" s="47"/>
      <c r="C64" s="38"/>
      <c r="D64" s="38"/>
      <c r="E64" s="38"/>
      <c r="F64" s="38"/>
      <c r="G64" s="38"/>
    </row>
    <row r="65" spans="2:7" ht="15.75" x14ac:dyDescent="0.2">
      <c r="B65" s="48" t="s">
        <v>99</v>
      </c>
      <c r="C65" s="48"/>
      <c r="D65" s="48"/>
      <c r="E65" s="48"/>
      <c r="F65" s="48"/>
      <c r="G65" s="48"/>
    </row>
    <row r="66" spans="2:7" ht="17.25" customHeight="1" x14ac:dyDescent="0.2">
      <c r="B66" s="52" t="s">
        <v>100</v>
      </c>
      <c r="C66" s="52"/>
      <c r="D66" s="52"/>
      <c r="E66" s="52"/>
      <c r="F66" s="52"/>
      <c r="G66" s="49"/>
    </row>
    <row r="67" spans="2:7" ht="15.75" x14ac:dyDescent="0.2">
      <c r="B67" s="50" t="s">
        <v>101</v>
      </c>
      <c r="C67" s="51"/>
      <c r="D67" s="51"/>
      <c r="E67" s="51"/>
      <c r="F67" s="51"/>
      <c r="G67" s="51"/>
    </row>
  </sheetData>
  <mergeCells count="5">
    <mergeCell ref="B66:F66"/>
    <mergeCell ref="E1:F1"/>
    <mergeCell ref="B3:F3"/>
    <mergeCell ref="B4:F4"/>
    <mergeCell ref="B5:F5"/>
  </mergeCells>
  <conditionalFormatting sqref="D9:E10 D19:E19 D22:E23 D13 E12:E13 D25:E26 D33:E36 D42:E43 D50:E51 D53:E54 D30:E30 D47:E47">
    <cfRule type="cellIs" dxfId="3" priority="86" operator="equal">
      <formula>#REF!</formula>
    </cfRule>
    <cfRule type="cellIs" dxfId="2" priority="87" operator="notBetween">
      <formula>#REF!-0.15</formula>
      <formula>#REF!+0.15</formula>
    </cfRule>
  </conditionalFormatting>
  <conditionalFormatting sqref="D12">
    <cfRule type="cellIs" dxfId="1" priority="106" operator="equal">
      <formula>#REF!</formula>
    </cfRule>
    <cfRule type="cellIs" dxfId="0" priority="107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scale="51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Kononova</cp:lastModifiedBy>
  <cp:revision>254</cp:revision>
  <dcterms:created xsi:type="dcterms:W3CDTF">2017-01-20T15:44:22Z</dcterms:created>
  <dcterms:modified xsi:type="dcterms:W3CDTF">2020-10-23T11:21:29Z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