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20" windowWidth="15600" windowHeight="7935"/>
  </bookViews>
  <sheets>
    <sheet name="Лист1" sheetId="2" r:id="rId1"/>
    <sheet name="Лист3" sheetId="3" r:id="rId2"/>
  </sheets>
  <definedNames>
    <definedName name="_xlnm.Print_Area" localSheetId="0">Лист1!$A$1:$L$151</definedName>
  </definedNames>
  <calcPr calcId="124519" refMode="R1C1"/>
</workbook>
</file>

<file path=xl/calcChain.xml><?xml version="1.0" encoding="utf-8"?>
<calcChain xmlns="http://schemas.openxmlformats.org/spreadsheetml/2006/main">
  <c r="G133" i="2"/>
  <c r="D133"/>
  <c r="J133" s="1"/>
  <c r="G132"/>
  <c r="J132" s="1"/>
  <c r="D132"/>
  <c r="G131"/>
  <c r="D131"/>
  <c r="G130"/>
  <c r="J130" s="1"/>
  <c r="D130"/>
  <c r="G129"/>
  <c r="D129"/>
  <c r="J128"/>
  <c r="G128"/>
  <c r="D128"/>
  <c r="G127"/>
  <c r="D127"/>
  <c r="G126"/>
  <c r="D126"/>
  <c r="G125"/>
  <c r="J125" s="1"/>
  <c r="D125"/>
  <c r="G124"/>
  <c r="D124"/>
  <c r="G123"/>
  <c r="D123"/>
  <c r="G122"/>
  <c r="D122"/>
  <c r="G121"/>
  <c r="J121" s="1"/>
  <c r="D121"/>
  <c r="G120"/>
  <c r="J120" s="1"/>
  <c r="D120"/>
  <c r="G119"/>
  <c r="J119" s="1"/>
  <c r="D119"/>
  <c r="I118"/>
  <c r="H118"/>
  <c r="G118" s="1"/>
  <c r="F118"/>
  <c r="E118"/>
  <c r="G117"/>
  <c r="D117"/>
  <c r="I116"/>
  <c r="H116"/>
  <c r="F116"/>
  <c r="E116"/>
  <c r="G115"/>
  <c r="D115"/>
  <c r="I114"/>
  <c r="H114"/>
  <c r="F114"/>
  <c r="E114"/>
  <c r="D114"/>
  <c r="G113"/>
  <c r="D113"/>
  <c r="I112"/>
  <c r="H112"/>
  <c r="F112"/>
  <c r="E112"/>
  <c r="G111"/>
  <c r="D111"/>
  <c r="I110"/>
  <c r="H110"/>
  <c r="F110"/>
  <c r="E110"/>
  <c r="D110" s="1"/>
  <c r="D109"/>
  <c r="J109" s="1"/>
  <c r="I108"/>
  <c r="H108"/>
  <c r="F108"/>
  <c r="E108"/>
  <c r="D108" s="1"/>
  <c r="G107"/>
  <c r="J107" s="1"/>
  <c r="D107"/>
  <c r="I106"/>
  <c r="H106"/>
  <c r="G106" s="1"/>
  <c r="F106"/>
  <c r="E106"/>
  <c r="G105"/>
  <c r="J105" s="1"/>
  <c r="D105"/>
  <c r="I104"/>
  <c r="H104"/>
  <c r="G104" s="1"/>
  <c r="F104"/>
  <c r="E104"/>
  <c r="G103"/>
  <c r="D103"/>
  <c r="I102"/>
  <c r="H102"/>
  <c r="G102" s="1"/>
  <c r="F102"/>
  <c r="E102"/>
  <c r="D100"/>
  <c r="I99"/>
  <c r="H99"/>
  <c r="G99" s="1"/>
  <c r="F99"/>
  <c r="E99"/>
  <c r="G98"/>
  <c r="J98" s="1"/>
  <c r="D98"/>
  <c r="I97"/>
  <c r="H97"/>
  <c r="F97"/>
  <c r="E97"/>
  <c r="G96"/>
  <c r="D96"/>
  <c r="I95"/>
  <c r="H95"/>
  <c r="G95" s="1"/>
  <c r="F95"/>
  <c r="E95"/>
  <c r="G94"/>
  <c r="J94" s="1"/>
  <c r="D94"/>
  <c r="I93"/>
  <c r="H93"/>
  <c r="F93"/>
  <c r="E93"/>
  <c r="G92"/>
  <c r="D92"/>
  <c r="G91"/>
  <c r="J91" s="1"/>
  <c r="D91"/>
  <c r="G90"/>
  <c r="D90"/>
  <c r="G89"/>
  <c r="J89" s="1"/>
  <c r="D89"/>
  <c r="G88"/>
  <c r="D88"/>
  <c r="I87"/>
  <c r="H87"/>
  <c r="G87" s="1"/>
  <c r="F87"/>
  <c r="E87"/>
  <c r="E34"/>
  <c r="F34"/>
  <c r="D37"/>
  <c r="D39"/>
  <c r="G41"/>
  <c r="D41"/>
  <c r="G27"/>
  <c r="G24"/>
  <c r="D93" l="1"/>
  <c r="J93" s="1"/>
  <c r="G110"/>
  <c r="D112"/>
  <c r="J113"/>
  <c r="J90"/>
  <c r="J92"/>
  <c r="J96"/>
  <c r="G97"/>
  <c r="J111"/>
  <c r="G116"/>
  <c r="D118"/>
  <c r="J124"/>
  <c r="J126"/>
  <c r="J129"/>
  <c r="F86"/>
  <c r="D102"/>
  <c r="J102" s="1"/>
  <c r="J117"/>
  <c r="J127"/>
  <c r="D87"/>
  <c r="J87" s="1"/>
  <c r="I86"/>
  <c r="D95"/>
  <c r="J95" s="1"/>
  <c r="G112"/>
  <c r="G114"/>
  <c r="J114" s="1"/>
  <c r="D116"/>
  <c r="J116" s="1"/>
  <c r="J122"/>
  <c r="G93"/>
  <c r="D97"/>
  <c r="D99"/>
  <c r="J99" s="1"/>
  <c r="D104"/>
  <c r="J104" s="1"/>
  <c r="D106"/>
  <c r="J106" s="1"/>
  <c r="G108"/>
  <c r="J108" s="1"/>
  <c r="J115"/>
  <c r="J123"/>
  <c r="J131"/>
  <c r="J97"/>
  <c r="J88"/>
  <c r="J103"/>
  <c r="J110"/>
  <c r="J118"/>
  <c r="J112"/>
  <c r="E86"/>
  <c r="D86" s="1"/>
  <c r="H86"/>
  <c r="G86" s="1"/>
  <c r="D11"/>
  <c r="J86" l="1"/>
  <c r="D35"/>
  <c r="I65"/>
  <c r="H65"/>
  <c r="H64" s="1"/>
  <c r="F65"/>
  <c r="E65"/>
  <c r="E64" s="1"/>
  <c r="I50"/>
  <c r="H50"/>
  <c r="F50"/>
  <c r="E50"/>
  <c r="I47"/>
  <c r="H47"/>
  <c r="F47"/>
  <c r="E47"/>
  <c r="I45"/>
  <c r="I44" s="1"/>
  <c r="H45"/>
  <c r="F45"/>
  <c r="E45"/>
  <c r="E44" s="1"/>
  <c r="I34"/>
  <c r="H34"/>
  <c r="H33" s="1"/>
  <c r="E33"/>
  <c r="I23"/>
  <c r="I22" s="1"/>
  <c r="H23"/>
  <c r="H22" s="1"/>
  <c r="F23"/>
  <c r="F22" s="1"/>
  <c r="E23"/>
  <c r="I19"/>
  <c r="H19"/>
  <c r="F19"/>
  <c r="E19"/>
  <c r="I16"/>
  <c r="I15" s="1"/>
  <c r="I14" s="1"/>
  <c r="H16"/>
  <c r="F16"/>
  <c r="E16"/>
  <c r="E15" s="1"/>
  <c r="E14" s="1"/>
  <c r="I10"/>
  <c r="H10"/>
  <c r="I12"/>
  <c r="H12"/>
  <c r="F12"/>
  <c r="F10"/>
  <c r="E12"/>
  <c r="E10"/>
  <c r="G11"/>
  <c r="J11" s="1"/>
  <c r="G13"/>
  <c r="G17"/>
  <c r="G20"/>
  <c r="G35"/>
  <c r="G37"/>
  <c r="G46"/>
  <c r="G48"/>
  <c r="G51"/>
  <c r="G57"/>
  <c r="G58"/>
  <c r="G67"/>
  <c r="D20"/>
  <c r="D24"/>
  <c r="J24" s="1"/>
  <c r="D27"/>
  <c r="J27" s="1"/>
  <c r="D46"/>
  <c r="D48"/>
  <c r="D51"/>
  <c r="D57"/>
  <c r="D58"/>
  <c r="D67"/>
  <c r="D13"/>
  <c r="D17"/>
  <c r="F44" l="1"/>
  <c r="H15"/>
  <c r="H14" s="1"/>
  <c r="J35"/>
  <c r="D12"/>
  <c r="J37"/>
  <c r="J17"/>
  <c r="J20"/>
  <c r="D50"/>
  <c r="D65"/>
  <c r="J51"/>
  <c r="J13"/>
  <c r="G34"/>
  <c r="E9"/>
  <c r="G12"/>
  <c r="D45"/>
  <c r="H44"/>
  <c r="G50"/>
  <c r="G10"/>
  <c r="G19"/>
  <c r="G16"/>
  <c r="D23"/>
  <c r="I33"/>
  <c r="I9"/>
  <c r="D10"/>
  <c r="H9"/>
  <c r="E22"/>
  <c r="D16"/>
  <c r="G23"/>
  <c r="D34"/>
  <c r="G47"/>
  <c r="F64"/>
  <c r="G45"/>
  <c r="F9"/>
  <c r="D9" s="1"/>
  <c r="D19"/>
  <c r="G65"/>
  <c r="I64"/>
  <c r="F33"/>
  <c r="F15"/>
  <c r="F14" s="1"/>
  <c r="J12" l="1"/>
  <c r="J16"/>
  <c r="J50"/>
  <c r="J34"/>
  <c r="J10"/>
  <c r="J23"/>
  <c r="J19"/>
  <c r="G9"/>
  <c r="J9" s="1"/>
  <c r="G64" l="1"/>
  <c r="D64"/>
  <c r="D47"/>
  <c r="D44"/>
  <c r="D33"/>
  <c r="G22"/>
  <c r="D22"/>
  <c r="J22" l="1"/>
  <c r="G44"/>
  <c r="G33"/>
  <c r="J33" s="1"/>
  <c r="I60"/>
  <c r="I49" s="1"/>
  <c r="I8" s="1"/>
  <c r="E60"/>
  <c r="E49" s="1"/>
  <c r="E8" s="1"/>
  <c r="F60"/>
  <c r="H60"/>
  <c r="H49" l="1"/>
  <c r="H8" s="1"/>
  <c r="G60"/>
  <c r="F49"/>
  <c r="F8" s="1"/>
  <c r="D8" s="1"/>
  <c r="D60"/>
  <c r="G14"/>
  <c r="G15"/>
  <c r="D14"/>
  <c r="D15"/>
  <c r="G49" l="1"/>
  <c r="J15"/>
  <c r="J14"/>
  <c r="D49"/>
  <c r="G8"/>
  <c r="J49" l="1"/>
  <c r="J8"/>
</calcChain>
</file>

<file path=xl/sharedStrings.xml><?xml version="1.0" encoding="utf-8"?>
<sst xmlns="http://schemas.openxmlformats.org/spreadsheetml/2006/main" count="265" uniqueCount="204">
  <si>
    <t>Викторов С.А.       Власов А.И.</t>
  </si>
  <si>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</si>
  <si>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</si>
  <si>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</si>
  <si>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Исполнено, </t>
  </si>
  <si>
    <t xml:space="preserve">Примечание </t>
  </si>
  <si>
    <t xml:space="preserve">тыс. рублей </t>
  </si>
  <si>
    <t xml:space="preserve">краевой бюджет </t>
  </si>
  <si>
    <t xml:space="preserve">бюджет МО </t>
  </si>
  <si>
    <t>Викторов С.А.</t>
  </si>
  <si>
    <t>Горошко А.А.</t>
  </si>
  <si>
    <t>Иванова Н.А.</t>
  </si>
  <si>
    <t>Юрова С.А.</t>
  </si>
  <si>
    <t>Вовлечение крупных и средних предприятий базовых несырьевых отраслей экономики МО Гулькевичский район целевой группы в реализацию национального проекта</t>
  </si>
  <si>
    <t>Обучение сотрудников предприятий - участников инструментам повышения производительности труда</t>
  </si>
  <si>
    <t>Обучение сотрудников предприятий-участников инструментам повышения производительности труда</t>
  </si>
  <si>
    <t>оказание информационно-консультационных услуг субъектам малого и среднего предпринимательства, осуществляющих свою деятельность на территории муниципального образования Гулькевичский район</t>
  </si>
  <si>
    <t>Шевцов А.А.</t>
  </si>
  <si>
    <t xml:space="preserve">Наименование
муниципальной программы </t>
  </si>
  <si>
    <t xml:space="preserve">Руководитель / Мероприятие </t>
  </si>
  <si>
    <t>ВСЕГО:</t>
  </si>
  <si>
    <t xml:space="preserve">Муниципальная программа МО Гулькевичский район «Развитие общественной инфраструктуры муниципального значения  муниципального образовании Гулькевичский район» </t>
  </si>
  <si>
    <t xml:space="preserve"> </t>
  </si>
  <si>
    <t>Алексеенко Р.А.</t>
  </si>
  <si>
    <t>Заместитель главы муниципального образования Гулькевичский район
по финансово-экономическим вопросам</t>
  </si>
  <si>
    <t>С.А. Юрова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</si>
  <si>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</si>
  <si>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</si>
  <si>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</si>
  <si>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t>3.</t>
  </si>
  <si>
    <t xml:space="preserve">Национальный проект  «Образование» </t>
  </si>
  <si>
    <t>2.</t>
  </si>
  <si>
    <t>4.</t>
  </si>
  <si>
    <t>Национальный проект «Жилье и городская среда»</t>
  </si>
  <si>
    <t>3.1.</t>
  </si>
  <si>
    <t xml:space="preserve">Региональный проект «Современная школа» </t>
  </si>
  <si>
    <t>4.1.</t>
  </si>
  <si>
    <t>Региональный проект «Формирование комфортной городской среды»</t>
  </si>
  <si>
    <t>Региональный проект «Системные меры по повышению производительности труда»</t>
  </si>
  <si>
    <t xml:space="preserve">Региональный проект «Адресная поддержка повышения производительности труда на предприятиях» </t>
  </si>
  <si>
    <t xml:space="preserve">Национальный проект  «Малое и среднее предпринимательство и поддержка индивидуальной предпринимательской инициатиы» </t>
  </si>
  <si>
    <t>6.1.</t>
  </si>
  <si>
    <t>6.2.</t>
  </si>
  <si>
    <t>Региональный проект "Экспорт продукции АПК"</t>
  </si>
  <si>
    <t xml:space="preserve"> Национальный проект "Международная кооперация и экспорт"</t>
  </si>
  <si>
    <t>Региональный проект "Создание системы поддержки фермеров и развитие сельскохозяйственной кооперации"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</si>
  <si>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 и гуманитарного профилей в общеобразовательных организациях, расположенных в сельской местности и малых городах)</t>
  </si>
  <si>
    <t xml:space="preserve">открытие центров образования цифрового и гуманитарного профилей «Точка роста» в МБОУ СОШ №8 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</si>
  <si>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рамках реализации мероприятий  регионального проекта Краснодарского края «Современная школа» (обновление материально-технической базы для формирования у обучающихся современных навыков по предметной области «Технология» и других предметных областей)</t>
  </si>
  <si>
    <t>обновление материально-технической базы для формирования у обучающихся современных технологических и гуманитарных навыков ипредметной области "Технология" и других предметных областей в МБОУ СОШ №8 и №13</t>
  </si>
  <si>
    <t>Муниципальная программа Гирейского городского поселения«Формирование современной городской среды» на территорииГирейского  городского поселения Гулькевичского района на 2018-2024 годы</t>
  </si>
  <si>
    <t>Выполнение работ по ремонту и обеспечению комплексного благоустройства территории</t>
  </si>
  <si>
    <t>Муниципальная программа «Формирование современной городской среды" на территории Пушкинского сельского поселения Гулькевичского района на 2018-2024 годы</t>
  </si>
  <si>
    <t>Смородина О.В.</t>
  </si>
  <si>
    <t>Благоустройство общественной территории</t>
  </si>
  <si>
    <t xml:space="preserve"> Национальный проект "Культура"</t>
  </si>
  <si>
    <t xml:space="preserve">Муниципальная программа «Развитие культуры» </t>
  </si>
  <si>
    <t>Организация предоставления дополнительного образования детей в муниципальных образовательных организациях в части оснащения образовательных организаций в сфере культуры музыкальными инструментами, оборудованием и учебными материалами, в рамках реализации регионального проекта "Культурная среда"</t>
  </si>
  <si>
    <t xml:space="preserve">Муниципальная программа Гирейского городского поселения «Развитие культуры» </t>
  </si>
  <si>
    <t>Создание и модернизация учреждений культурно-досугового типа в сельской местности, включая строительство, реконструкцию и капитальный ремонт зданий, в рамках реализации регионального проекта "Кльтурная среда"</t>
  </si>
  <si>
    <t>Кап.ремонт МКУК ЦКД "Фламинго"</t>
  </si>
  <si>
    <t>Приобретение муз.инструментов, оборудовани для учебного процесса (интеррактивная доска), учебники</t>
  </si>
  <si>
    <t>Выполнение проектной, рабочей документации и инженерных изысканий, проведение экспертизы проектной документации и проверки достоверности сметной стоимости по объекту: "Центр Единоборств"</t>
  </si>
  <si>
    <t>Выполнение проектно-сметной документации (корректировка) и проведение проверки достоверности сметной стоимости по объекту: «Капитальный ремонт здания  спортивного комплекса «Молодость» села Соколовского Гулькевичского района»</t>
  </si>
  <si>
    <t>Муниципальная программа МО Гулькевичский район "Жилище"</t>
  </si>
  <si>
    <t xml:space="preserve">Викторов С.А.   </t>
  </si>
  <si>
    <t>Предоставление молодым семьям – участникам муниципальной программы социальных выплат на приобретение жилого помещения или создание объекта индивидуального жилищного строительства</t>
  </si>
  <si>
    <t>Муниципальная программа Гулькевичского городского поселения "Жилище"</t>
  </si>
  <si>
    <t>Муниципальная программа Пушкинского сельского поселения "Развитие культуры"</t>
  </si>
  <si>
    <t>Ремонт и укрепление материально-технической базы, техническое оснажение муниципальных учреждений культуры и (или) детских музыкальных школ, художественных школ, школ искуств, домов детского творчества</t>
  </si>
  <si>
    <t>Муниципальная программа Гирейского городского поселения "Развитие культуры"</t>
  </si>
  <si>
    <t xml:space="preserve">Алексеенко Р.А. </t>
  </si>
  <si>
    <t>Обеспечение развития и укрепления материально-технической базы домов культуры в населенных пунктах с численностью жителей до 50 тыс. человек</t>
  </si>
  <si>
    <t>Муниципальная программа МО Гулькевичский район "Развитие культуры"</t>
  </si>
  <si>
    <t>Комплектование и обеспечение сохранности библиотечных фондов библиотек</t>
  </si>
  <si>
    <t>Муниципальная программа МО Гулькевичского района "Развитие физической культуры и спорта"</t>
  </si>
  <si>
    <t>Предоставление субсидии из краевого бюджета местным бюджетам муниципальных образований Краснодарского края  на софинансирование расходных обязательств муниципальных  образований  Краснодарского края в целях обеспечения условий  для развития физической культуры и массового спорта в части оплаты  труда  инструкторов по спорту</t>
  </si>
  <si>
    <t>Власов А.И.</t>
  </si>
  <si>
    <t>Муниципальная программа Гулькевичского городского поселения "Развитие физической культуры и спорта"</t>
  </si>
  <si>
    <t>Капитальный ремонт муниципальных спортивных объектов</t>
  </si>
  <si>
    <t>Строительство многофункциональных спортивно-игровых площадок в целях обеспечения условий для занятий физической культурой и массовым спортом в муниципальных оразованиях</t>
  </si>
  <si>
    <t>Муниципальная программа МО Гулькевичский район "Доступная среда"</t>
  </si>
  <si>
    <t xml:space="preserve">Реализация мероприятий государственной программы Краснодарского края "Доступная среда" </t>
  </si>
  <si>
    <t>Муниципальная программа Гулькевичского городского поселения "Доступная среда"</t>
  </si>
  <si>
    <t>Муниципальная программа МО Гулькевичский район "Развитие образования"</t>
  </si>
  <si>
    <t>Муниципальная программа МО Гулькевичский район "Развитие гражданского общества в муниципальном образовании Гулькевичский район"</t>
  </si>
  <si>
    <t>Капитальный и текущий ремонт, приобретение оборудования для создания противопожарного, охранного, температурно-влажностного, светового и санитарно-гигиенического режимов, размещения и картинирования архивных документов, приобретение мебели, компьютерной техники и оргтехники, фототехники</t>
  </si>
  <si>
    <t>Муниципальная программа муниципального образования Гулькевичский район "Ремонт и содержание автомобильных дорог местного значения на территории муниципального образования Гулькевичский район"</t>
  </si>
  <si>
    <t>Капитальный ремонт и ремонт автомобильных дорог местного значения вне границ населенных пунктов в границах муниципального образования Гулькевичский район, в том числе в рамках мероприятия «Предоставления субсидий местным бюджетам на софинансирование расходных обязательств муниципальных образований Краснодарского края на капитальный ремонт и ремонт автомобильных дорог общего пользования местного значения, за исключением осуществляющихся в рамках программы комплексного развития транспортной инфраструктуры  Краснодарской городской агломерации»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</t>
  </si>
  <si>
    <t>Рогоза А.И.</t>
  </si>
  <si>
    <t>Вересов А.Г.</t>
  </si>
  <si>
    <t>Пеплов В.А.</t>
  </si>
  <si>
    <t>Матвиенко А.Н.</t>
  </si>
  <si>
    <t>Пахомов Д.А.</t>
  </si>
  <si>
    <t>Харланов А.А.</t>
  </si>
  <si>
    <t>Чистоусов С.Н.</t>
  </si>
  <si>
    <t>Велькер Ю.А.</t>
  </si>
  <si>
    <t>Бобров А.А.</t>
  </si>
  <si>
    <t>Зайченко А.С.</t>
  </si>
  <si>
    <t>Клеманов А.С.</t>
  </si>
  <si>
    <r>
      <t>Муниципальная программа Новоукраинского сельского поселени</t>
    </r>
    <r>
      <rPr>
        <b/>
        <sz val="26"/>
        <rFont val="Times New Roman"/>
        <family val="1"/>
        <charset val="204"/>
      </rPr>
      <t>я "Благоустройство территорий городских и сельских поселений"</t>
    </r>
  </si>
  <si>
    <t>оснащение кинотеатров необходимым оборудованием для осуществления кинопоказов с подготовленным субтитрированием и (или) тифлокомментированием</t>
  </si>
  <si>
    <t xml:space="preserve">обеспечения доступности для инвалидов и других маломобильных групп населения зданий мун. учреждений культуры и (или) мун. учреждений дополнительного образования детей </t>
  </si>
  <si>
    <t>формирование и содержание муниципальных архивов</t>
  </si>
  <si>
    <t>оплата  труда  инструкторов по спорту "Самбо в школу" СШ "Сокол" (10 человек)</t>
  </si>
  <si>
    <t>Софинансирование  расходных обязательств, возникающих при выполнении полномочий органов местного самоуправления по вопросам местного значения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</si>
  <si>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Ремонт спорт площадки 
СОШ №14 
Ремонт кровли 
СОШ №19</t>
  </si>
  <si>
    <t>Предоставление соц. выплат на приобретение жилого помещения</t>
  </si>
  <si>
    <t xml:space="preserve">Строительство спортивной площадки с.Новоукраинское, ул.Тимирязева, 21а </t>
  </si>
  <si>
    <t>МКУК ЦКД "Фламинго"</t>
  </si>
  <si>
    <t>1.</t>
  </si>
  <si>
    <t>1.1</t>
  </si>
  <si>
    <r>
      <rPr>
        <b/>
        <i/>
        <sz val="26"/>
        <color indexed="8"/>
        <rFont val="Times New Roman"/>
        <family val="1"/>
        <charset val="204"/>
      </rPr>
      <t xml:space="preserve">Региональный проект «Улучшение условий ведения предпринимательской деятельности»   </t>
    </r>
    <r>
      <rPr>
        <b/>
        <sz val="22"/>
        <color indexed="8"/>
        <rFont val="Times New Roman"/>
        <family val="1"/>
        <charset val="204"/>
      </rPr>
      <t xml:space="preserve">  </t>
    </r>
    <r>
      <rPr>
        <b/>
        <u/>
        <sz val="22"/>
        <color indexed="8"/>
        <rFont val="Times New Roman"/>
        <family val="1"/>
        <charset val="204"/>
      </rPr>
      <t xml:space="preserve"> Цель: </t>
    </r>
    <r>
      <rPr>
        <sz val="22"/>
        <color indexed="8"/>
        <rFont val="Times New Roman"/>
        <family val="1"/>
        <charset val="204"/>
      </rPr>
      <t>Снижение административной нагрузки на малые и средние предприятия, расширение имущественной поддержки субъектов МСП, а также создание благоприятных условий осуществления деятельности для самозанятых граждан</t>
    </r>
  </si>
  <si>
    <t>ПСД
(оплата 60% контракта за 2019 год)</t>
  </si>
  <si>
    <t>Корректировка ПСД</t>
  </si>
  <si>
    <t>Благоустройство общественной территории, расположенной по адресу: с.Пушкинское ул. Советская 220 (парк)</t>
  </si>
  <si>
    <t xml:space="preserve">Расходы уменьшены в связи с передачей учреждения "Зодиак" Гулькевичскому городскому поселению </t>
  </si>
  <si>
    <t>Обеспечение жильем молодых семей</t>
  </si>
  <si>
    <t>Кап.ремонт здания дома культуры с.Пушкинского</t>
  </si>
  <si>
    <t>Кап.ремонт стадиона "Венец" по ул. Ленинградской 1/1</t>
  </si>
  <si>
    <t>Выполнение проектно-сметной документации по объекту «Строительство школы начальных классов на 400 мест в г. Гулькевичи, Западный микрорайон, 18»</t>
  </si>
  <si>
    <t>Выполнение ПСД</t>
  </si>
  <si>
    <t xml:space="preserve">Выполнение проектной, рабочей документации по объекту «Реконструкция  МБОУ СОШ № 6 им. В.И. Ермолаева по ул. Шукшина, 24 х. Тельман Гулькевичского района 1 этап. Строительство универсального спортивного комплекса (зала) с переходной галереей на территории  МБОУ СОШ № 6 им. В.И. Ермолаева» и проведение государственной экспертизы результатов инженерных изысканий,  проектной документации, включая проведение проверки достоверности сметной стоимости </t>
  </si>
  <si>
    <t xml:space="preserve">Выполнение  проектной, рабочей документации (корректировка) по объекту «Отдельно стоящее здание на территории МБОУ СОШ №22 по адресу: Краснодарский край, Гулькевичский район, пос. Кубань, ул. Школьная 2» </t>
  </si>
  <si>
    <t xml:space="preserve">Национальный проект  «Демография» </t>
  </si>
  <si>
    <r>
      <t>Региональный проект «Содействие занятости женщин — создание условий дошкольного образования для детей в возрасте до трех лет»</t>
    </r>
    <r>
      <rPr>
        <sz val="14"/>
        <color rgb="FF000000"/>
        <rFont val="Times New Roman"/>
        <family val="1"/>
        <charset val="204"/>
      </rPr>
      <t xml:space="preserve"> </t>
    </r>
  </si>
  <si>
    <t>Региональный проект  «Старшее поколение»</t>
  </si>
  <si>
    <t>Профессионального обучение и дополнительное профессиональное образования граждан предпенсионного возраста</t>
  </si>
  <si>
    <t>Профессионального обучение и дополнительное профессиональное образования женщин, находящихся в отпуске по уходу за ребенком  в возрасте до трех лет</t>
  </si>
  <si>
    <t>Комышева С.В.</t>
  </si>
  <si>
    <t>1.2</t>
  </si>
  <si>
    <t>2.1</t>
  </si>
  <si>
    <t xml:space="preserve"> Национальный проект «Производительность труда и поддержка занятости»</t>
  </si>
  <si>
    <r>
      <rPr>
        <b/>
        <i/>
        <sz val="26"/>
        <color indexed="8"/>
        <rFont val="Times New Roman"/>
        <family val="1"/>
        <charset val="204"/>
      </rPr>
      <t>Региональный проект «Акселерация субъектов малого и среднего предпринимательства</t>
    </r>
    <r>
      <rPr>
        <sz val="22"/>
        <color indexed="8"/>
        <rFont val="Times New Roman"/>
        <family val="1"/>
        <charset val="204"/>
      </rPr>
      <t xml:space="preserve">                </t>
    </r>
    <r>
      <rPr>
        <b/>
        <u/>
        <sz val="22"/>
        <color indexed="8"/>
        <rFont val="Times New Roman"/>
        <family val="1"/>
        <charset val="204"/>
      </rPr>
      <t xml:space="preserve">Цель: </t>
    </r>
    <r>
      <rPr>
        <sz val="22"/>
        <color indexed="8"/>
        <rFont val="Times New Roman"/>
        <family val="1"/>
        <charset val="204"/>
      </rPr>
      <t>Обеспечить в Гулькевичском районе к 2024 году увеличение численности занятых в сфере малого и среднего предпринимательства, включая индивидуальных предпринимателей до 13,17 тыс.чел.</t>
    </r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</si>
  <si>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</si>
  <si>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r>
      <t xml:space="preserve">Региональный проект «Популяризация предпринимательства»                                         </t>
    </r>
    <r>
      <rPr>
        <b/>
        <u/>
        <sz val="26"/>
        <color indexed="8"/>
        <rFont val="Times New Roman"/>
        <family val="1"/>
        <charset val="204"/>
      </rPr>
      <t>Цель:</t>
    </r>
    <r>
      <rPr>
        <u/>
        <sz val="26"/>
        <color indexed="8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>формирование положительного образа предпринимательства среди населения Гулькевичского района</t>
    </r>
  </si>
  <si>
    <t>Вовлечение крупных и средних предприятий базовых несырьевых отраслей экономики в реализацию национального проекта                                                                                    Результат по Краснодарскому краю: рост производительности труда на средних и крупных предприятиях базовых несырьевых отраслей экономики не ниже 5 % в год к 2024 году</t>
  </si>
  <si>
    <t>Региональный проект «Культурная среда»</t>
  </si>
  <si>
    <t>Исполнители:</t>
  </si>
  <si>
    <t>Прохоров. П. А.,  тел.  3-45-79</t>
  </si>
  <si>
    <t>Подготовлен проект соглашения</t>
  </si>
  <si>
    <r>
      <rPr>
        <b/>
        <i/>
        <sz val="26"/>
        <color indexed="8"/>
        <rFont val="Times New Roman"/>
        <family val="1"/>
        <charset val="204"/>
      </rPr>
      <t xml:space="preserve">СПРАВОЧНО: </t>
    </r>
    <r>
      <rPr>
        <i/>
        <sz val="26"/>
        <color indexed="8"/>
        <rFont val="Times New Roman"/>
        <family val="1"/>
        <charset val="204"/>
      </rPr>
      <t>помимо национальных (региональных) проектов в муниципальном образовании в рамках муниципальных программ на условиях софинансирования  реализуются мероприятия:</t>
    </r>
  </si>
  <si>
    <t>Выполнение ПСД оплата 60% контракта 2019 года</t>
  </si>
  <si>
    <t>Контракт заключен 22.11.2019г. №68 на выполнение проектно-сметной документации (корректировка). Выполняются работы</t>
  </si>
  <si>
    <t>Пакет документов направлен в Министерство физической культуры и спорта Краснодарского края, проект соглашения не возврощался</t>
  </si>
  <si>
    <t>Пакет документов направлен в Министерство транспорта и дорожного хозяйства, проект соглашения не возврощался</t>
  </si>
  <si>
    <t>Объявление аукциона на выполнение ПСД запланированно на март 2020 года По состянию на 27.02.2020 пакет документов на проведение аукциона в полном объеме в отдел закупок не предоставлен.</t>
  </si>
  <si>
    <t>Примечания</t>
  </si>
  <si>
    <t>Объявлен ЭА №  0118300000620000029 от 14.02.2020 г. "Выполнение проектной, рабочей документации и инженерных изысканий по объекту: «Строительство школы начальных классов на 400 мест в г. Гулькевичи, Западный микрорайон, 18». Цена контракта 2 625 555,55 руб. Победитель  ООО "Партнер", г.Москва. Срок выполнения работ: Инж изысканий, подготовки ПД – с момента заключ кон-та в течение 150 кал дней. Сроки вып-я Раб док-ции - не позднее 5 (пяти) раб дней со дня получения гос экс-зы</t>
  </si>
  <si>
    <t>18 февраля 2020г. заключено соглашение с Министерством физической  культуры и спорта Краснодарского края № 4-20/СП
Ведутся работы по проведению гос. экспертизе строительно-монтажных работ.</t>
  </si>
  <si>
    <t>30 января 2020 года заключено соглашение с Министерством культуры Краснодарского края
ЭА 0118300000620000014 от 5.02.2020г. "Поставка мебели для нужд МКУК ЦКД "Фламинго" НМЦК- 591 640,00 руб. Победитель ООО "Веста" г. Краснодар контракт заключен 28.02.2020г. сумма контракта 529 517,80 руб.
ЭА 0118300000620000016 от 5.02.2020г. "Приобретение одежды сцены" НМЦК-409 500,00 руб. Победитель ИП Дацко Ирина Сергеевна г.Краснодар, контракт заключен 28.02.2020г. сумма контракта 148 958,38 руб.
ЭА 0118300000620000064 от 12.03.2020г. "Поставка механического оборудования для сцены" НМЦК-802 110,03 руб. дата аукциона 24.03.2020г.</t>
  </si>
  <si>
    <t xml:space="preserve">28 января 2020г. подписано соглашение с Министерством культуры Краснодарского края №41.
Объявлен ЭА №  0118300000620000041 от 28.02.2020 г. "Кап.ремонт здания казенного муниципального учреждения культуры центр культуры и досуга Пушкинского сельского поселения Гулькевичского района ул. Советская 171».  НМЦК 9 326 958,81 руб. Победитель  ООО "ЛИДЕР-СТРОЙ", г.Абинск. сумма контракта 7 304 278,27 руб. Срок выполнения работ по 30.11.2020г.
</t>
  </si>
  <si>
    <t>В рамках национального проекта "Международная кооперация и экспорт" проведен мониторинг среди предприятий АПК Гулькевичского района о возможности  экспортных  поставок на 2020 г. и на перспективу до 2024 г. В ООО "КЗГ" с 2019 года разработаны прогнозные показатели по обьему экспорта продукции, что составит от 10,5 тыс. тонн до 11,5 тыс. тонн ежегодно. Основные экспортные направления - страны СНГ. Для развития экспорта используются ресурсы международных электронных площадок, таких как Alibaba, привлекаются международные трейдеры. Проводится работа с российским Экспортным центром по вопросам субсидирования транспортных расходов на экспорт продукции. С начала 2020г ( на 01.03.2020г) ООО "КЗГ" реализовано на экспорт 0,65 тыс. тонн продукции (мальтодекстрин, крахмал, патока, глютен).  ССПК ККЗ " Кубань" осуществляет экспорт семян гибридной кукурузы в страны СНГ (Беларуссия),  на 01.03.20г реализовано на экспорт 0,06 тыс. тонн семян гибридной кукурузы. В 2020 году также планируют осуществлять экспортные поставки в страны СНГ: ООО " Союз-Агро" и ОАО СК "им. М.И. Калинина", ООО " Колос"- зерно пшеницы под одно из направлений общей программы АПК КК "гидромелиоративные мероприятия".</t>
  </si>
  <si>
    <t xml:space="preserve">Бондарева Л.В., тел. 3-29-80 </t>
  </si>
  <si>
    <t>Бугаева А.Е., тел. 3-25-93</t>
  </si>
  <si>
    <t>Тарасов И.В., тел. 5-18-87</t>
  </si>
  <si>
    <t xml:space="preserve">ВСЕГО в рамках национальных (региональных - 13) проектов: </t>
  </si>
  <si>
    <t>23 января 2020 года  заключено соглашение с Министерством культуры Краснодарского края
23.04.2020г. Заключены контракты №22 и №21 с ООО "Исток Аудио Трейдинг" на общую сумму 631,2 тыс. рублей. Предмет контрактов "Поставка товара и оборудования в целях реализации программы "Доступная среда"
Контракты оплачены 27.05.2020года</t>
  </si>
  <si>
    <t>ПСД находится на гос.экспертизе</t>
  </si>
  <si>
    <t>8.05.2020г. заключено Соглашение №19ИС на софинансирование расходных обязательств муниципальных  образований  Краснодарского края в целях обеспечения условий  для развития физической культуры и массового спорта в части оплаты  труда  инструкторов по спорту направленно в Министерство физической культуры и спорта Краснодарского края на общую сумму 1 008,1 тыс. руб. (в том числе средства краевого бюджета 947,6 тыс. руб.).
Оплата произведенна за 6 мес. 2020г.</t>
  </si>
  <si>
    <t xml:space="preserve">07.02.2020г. заключено соглашение с Министерством образования и науки Краснодарского края на общую сумму 4 704,8 тыс. руб. (в том числе средства краевого бюджета 4 422,5 тыс. руб.)
9.04.2020г. заключен контракт с  ИП Чрагян А.А. Краснодарский край, г.Армавир, пос.Заветный сумма контракта 2 121 633,60 руб., предмет контракта: Капитальный ремонт спортивной площадки в МБОУ СОШ №14 расположенной по адресу: Краснодарский край, Гулькевичский район, с.Соколовское, ул.Школьная 14». Срок выполнения работ с момента заключения контракта по 6.05.2020г. Работы выполнены, ведется приемка выполненных работ.
13.04.2020г. заключен контракт с ИП Скакун Т.И. Краснодарский край, Гулькевичский район, с.Скобелевское сумма контракта 1 472 592,34 руб., предмет контракта: Капитальный ремонт крыши здания МБОУ СОШ №19 расположенной по адресу: с.Скобелевское, ул.Школьная 28, Гулькевичский район. Срок выполнения работ с момента заключения контракта по 25.05.2020г. Работы выполены и оплачены.
</t>
  </si>
  <si>
    <t xml:space="preserve">04.06.2020г. подписанно соглашение с Министерство транспорта и дорожного хозяйства.
Аукцион от 23.06.2020г., победитель: ООО"ДОРСТРОЙКУБАНЬ - 19" г. Краснодар, сумма контракта 1 526 348,19 рублей </t>
  </si>
  <si>
    <t>20 января 2020 года заключено соглашение с Министерством топливно-энергетического комплекса и жилищно-коммунального хозяйства Краснодарского края
По состоянию на 01.07.2020года предоставлена субсидия одной молодой семье</t>
  </si>
  <si>
    <t>20 января 2020 года заключено соглашение с Министерством топливно-энергетического комплекса и жилищно-коммунального хозяйства Краснодарского края
По состоянию на 01.07.2020года предоставлена субсидия двум молодым семьям</t>
  </si>
  <si>
    <t>18.05.2020г. заключен контракт 0118300000620000169 по ремонту асфальтобетонного покрытия на общую сумму 13 741,7 тыс.рублей</t>
  </si>
  <si>
    <t>Процент исполнения, %</t>
  </si>
  <si>
    <t xml:space="preserve">Кассовое исполнение, </t>
  </si>
  <si>
    <t>ГКУ КК "Гулькевичский Центр занятости населения" проведен мониторинг среди работодателей МО Гулькевичский район на предмет готовности переобучения граждан возраста 50 +. По состоянию на 17 июля  2020 года зключено 5 контрактов на профобучение 75 граждан  данной возрастной категории. Прошли профобучение: 11 человек по специальности соцальный работник, 38 человека обучаются по специальности санитар, 5  мед регистраторов, 1 машинист крана, 20 младшие воспитатели</t>
  </si>
  <si>
    <t>По состоянию на 17 июля 2020 года  ГКУ КК "Гулькевичский Центр занятости населения" заключено 4 контракта на 52 тыс. руб. на переобучение 9 женщин из числа незанятых граждан, находящихся в отпуске по уходу за ребенком в возрасте до трех лет, готовых пройти переобучение по Программе 1С - предприятие -  2 чел., специалистов ПФР - 2 чел., санитарки ЦРБ - 5 чел</t>
  </si>
  <si>
    <t>Выделение земельных участков для целей комплексного развития жилищного строительства, в том числе для передачи семьям, имещим трех и более детей, планируемых к обеспечению инженерной инфраструктурой  площадью 36 га в 2020 году</t>
  </si>
  <si>
    <t>Полномочия по управлению и распоряжению зем. участками ориентир.площадью 5,5 га и 30,5 га, расположенными в г.Гулькевичи, переданы Краснодарскому краю в целях предоставления под строительство жилья гражданам, имеющим трех и более детей, администрацией Гулькевичского г/п  направлено ходатайство от 27.04.20 г. в межрегиональное территориальное управление Росимущества края о передаче в муниципальную собственность земельных участков с кадастровыми №№ 23:06:1901000:478 площадью 71 713 кв.м, и 23:06:0000000:1835 площадью 20658 кв.м, с видом разрешенного использования - земельные участки (территории) общего пользования, расположенных в г. Гулькевичи.  На сегодняшний день получен ответ из управления Росимущества, о том, что межрегиональное территориальное управление в целях принятия обоснованного решения направило запросы в АО «ДОМ РФ» и субъектам естественных монополий. Администрацией Гулькевичского г/п 21.07.20 г. заключен муниципальный контракт на выполнение ПСД на наружные инженерные сети под ИЖС в комплексе с инженерными изысканиями и прохождением гос. экспертизы на сумму 6,2 млн. рублей.
По вопросу предоставления земельных участков, гражданам, имеющим трех и более детей, департаментом имущественных отношений подготовлено распоряжение о включении в перечень земельных участков, из федеральной собственности, которое в настоящий момент находится на подписи у губернатора. После подписания оно будет направлено в Гулькевичское г/п для утверждения реестра граждан, желающих заключить договор аренды земельных участков, находящихся в федеральной собственности, полномочия по управлению и распоряжению которыми переданы органам гос. власти Краснодарского края. Срок оканчания полномочий Красн кр по фед земельному участку, расположеннм в Гулькевичском районе бессрочно.</t>
  </si>
  <si>
    <t>Перевертайло Л.В. Ильин Г.В.</t>
  </si>
  <si>
    <t>2 предприятия целевой группы (ОАО «АПСК «Гулькевичский» и АО «ДСУ-7») являются участниками данного Национального проекта, заключили соглашения с Федеральным центром компетенций (г. Москва) и с министерством экономики Краснодарского края.
В 2020 году заявка на участие в Национальном проекте подана 2 предприятиями:  ООО НПП "АгроМашРегион", Гирейское ЗАО "Железобетон", которые прошли соответствующую регистрацию.</t>
  </si>
  <si>
    <t xml:space="preserve"> На 13 марта 2020 года в районе действуют 3 с/х кооператива: ССПК ККЗ " Кубань"- количествово членов - 33 хоз. субьекта; вид деятельности - подработка семян гибридной кукурузы (с/п Кубань). СППК "Молодейка"-15 членов кооператива, вид деятельности: выращивание сои и пр-во соевого сыра (Гулькевичское г/п). СППК "АКВА-ФЕРМА "АЛЕКСЕЕВСКАЯ" - количество членов - 6; вид деятельности: переработка и консервирование рыбы, рыбоводство пресноводное и т.д.  В декабре 2019 г. в конкурсной программе "Агростартап", по направлению деятельности пчеловодство, грнтополучателем стал ИП глава КФХ Гелунов Р.Н. (Николенское с/п). Сумма гранта составила 2,7 млн. руб.
 В целях реализации гос. программы Краснодарского края «Развитие сельского хозяйства и регулирование рынков сельскохозяйственной продукции, сырья и продовольствия», в 2019 г. успешно проводилось предоставление субсидий (возмещение части затрат) малым формам хозяйствования в АПК (ЛПХ, КФХ и ИП - сельхоз/товаропроизводит.). За период 2019 года, из краевого бюджета бюджету МО Гулькевичский район были выделены и, на 31.12.2019 г., полностью освоены субвенции на оказание мер гос. поддержки малым формам хозяйствования в АПК , в сумме 15,1 млн. руб. Из них, 13,6 млн.руб. выплачено ИП главам КФХ и ИП-сельхозтоваропроизводителям (всего 8 представителей).  На 2020 год краевым  бюджетом бюджету МО Гулькевкичский район выделен лимит денежных средств на выплату по вышеуказанной программе в размере 20 млн. руб. Освоение денежных средств начнется во 2 квартале 2020 года. </t>
  </si>
  <si>
    <t>Сквер между ул.Братской и ул.Ленинградской г.Гулькевичи</t>
  </si>
  <si>
    <t>Муниципальная программа "Формирование современной городской среды" на территории Гулькевичского  на 2018-2024гг.</t>
  </si>
  <si>
    <t>Выделение земельных участков для целей комплексного развития жилищного строительства, в том числе для целец передачи земельных участков семьям, имещим трех и более детей, планируемых к обеспечению инженерной инфраструктурой земельных участков (массивов)</t>
  </si>
  <si>
    <t>Выполнение работ по ремонту и обеспечению комплексного благоустройства территории, расположенной по адресу пгт.Гирей, ул.Красная, 4</t>
  </si>
  <si>
    <r>
      <t xml:space="preserve"> Заказчик: администрация Пушкинского сельского поселения "Выполнение работ по благоустройству парковой зоны: Российская Федерация, Краснодарский край, Гулькевичский район, с.Пушкинское, ул.Советская,220", 
 заключен контракт с ООО "ЕВРОПА" г.Краснодар, на сумму 15 988 581,85 руб.
</t>
    </r>
    <r>
      <rPr>
        <b/>
        <sz val="28"/>
        <color indexed="8"/>
        <rFont val="Times New Roman"/>
        <family val="1"/>
        <charset val="204"/>
      </rPr>
      <t>В настоящее время ведутся претензионные работы</t>
    </r>
    <r>
      <rPr>
        <sz val="28"/>
        <color indexed="8"/>
        <rFont val="Times New Roman"/>
        <family val="1"/>
        <charset val="204"/>
      </rPr>
      <t xml:space="preserve">
</t>
    </r>
  </si>
  <si>
    <r>
      <t xml:space="preserve">
1) 02.03.2020г. заключен контракт с ИП Бузов А.Н., г. Краснодар, на сумму 91 823,45 руб., предмет контракта: Поставка оборудования для организации учебного процесса (интерактивная доска, мультимедийный проектор, ноутбук), заказчик: МБО ДО ДШИ г. Гулькевичи.</t>
    </r>
    <r>
      <rPr>
        <b/>
        <sz val="26"/>
        <color indexed="8"/>
        <rFont val="Times New Roman"/>
        <family val="1"/>
        <charset val="204"/>
      </rPr>
      <t xml:space="preserve"> 
Поставка произведена, контракт исполнен.</t>
    </r>
    <r>
      <rPr>
        <sz val="24"/>
        <color indexed="8"/>
        <rFont val="Times New Roman"/>
        <family val="1"/>
        <charset val="204"/>
      </rPr>
      <t xml:space="preserve">
2) 03.03.2020г. заключен контракт с ИП Колоскова Т.В., г. Краснодар, на сумму 3 522 964,65 руб., пердмет контракта: Поставка музыкальных инструментов и принадлежностей для музыкальных инструментов, заказчик: МБО ДО ДШИ г. Гулькевичи.</t>
    </r>
    <r>
      <rPr>
        <b/>
        <sz val="26"/>
        <color indexed="8"/>
        <rFont val="Times New Roman"/>
        <family val="1"/>
        <charset val="204"/>
      </rPr>
      <t xml:space="preserve"> 
 Срок поставки до 30.08.2020г. Оплата производится частично.</t>
    </r>
    <r>
      <rPr>
        <sz val="24"/>
        <color indexed="8"/>
        <rFont val="Times New Roman"/>
        <family val="1"/>
        <charset val="204"/>
      </rPr>
      <t xml:space="preserve">
3) 06.04.2020г. заключен контракт с ИП Колоскова Т.В., г. Краснодар, на сумму 317 113,90 руб., предмет контракта: Поставка музыкальных инструментов, заказчик: МБО ДО ДШИ г. Гулькевичи.
К</t>
    </r>
    <r>
      <rPr>
        <b/>
        <sz val="26"/>
        <color indexed="8"/>
        <rFont val="Times New Roman"/>
        <family val="1"/>
        <charset val="204"/>
      </rPr>
      <t>онтракт исполнен.</t>
    </r>
    <r>
      <rPr>
        <sz val="24"/>
        <color indexed="8"/>
        <rFont val="Times New Roman"/>
        <family val="1"/>
        <charset val="204"/>
      </rPr>
      <t xml:space="preserve">
4) 19.05.2020г. заключен контракт с ИП Колоскова Т.В., г. Краснодар, на сумму 4 298,00 руб., предмет контракта: Поставку учебных пособий цена контракта. </t>
    </r>
    <r>
      <rPr>
        <b/>
        <sz val="26"/>
        <color indexed="8"/>
        <rFont val="Times New Roman"/>
        <family val="1"/>
        <charset val="204"/>
      </rPr>
      <t>Поставка произведена, контракт исполнен.</t>
    </r>
    <r>
      <rPr>
        <sz val="24"/>
        <color indexed="8"/>
        <rFont val="Times New Roman"/>
        <family val="1"/>
        <charset val="204"/>
      </rPr>
      <t xml:space="preserve">
</t>
    </r>
  </si>
  <si>
    <t>23.03.2020г. заключен контракт ООО "РЕАЛ СТРОЙ" г. Армавир, на сумму 3 994 635,42 руб., предмет контракта: Кап ремонт МКУК ЦКД "Фламинго", заказчик: МКУК ЦКД "Фламинго".Срок выполнения работ: с момента заключения контракта до 01.09.2020г.
Работы ведутся в соответствии с планом-графиком. Оплачено частично 996,2 тыс.руб. (25% от контракта). Дальнейшая оплата производится по факту предоставления Акта выполненных работ. На сумму  незаконтрактованных средств по соглашению - 1464,8 тыс.рублей, подготовлена аукционная документация на осуществление капитального ремонта здания, срок опубликования которой — после 15.08.2020 года (идет процедура регистрации изменений в связи со сменой руководителя).</t>
  </si>
  <si>
    <r>
      <t xml:space="preserve"> Заказчик: администрация Гирейского городского поселения. 
3.2020г. заключен контракт с ООО "ЕВРОПА" (г. Краснодар) на сумму 11 756 170,60 руб. Срок выполнения работ -  01.10.2020г.
</t>
    </r>
    <r>
      <rPr>
        <b/>
        <sz val="28"/>
        <color indexed="8"/>
        <rFont val="Times New Roman"/>
        <family val="1"/>
        <charset val="204"/>
      </rPr>
      <t>Работы ведутся в соответствии с планом-графиком. (Проведен спил аварийных деревьев на 100%, Проведены демонтажные работы по тратуарной плитке и бордюров.)</t>
    </r>
  </si>
  <si>
    <t>Объекты реализуются за счет экономии средств по итогам закупочных процедур, реализуемых за счет субсидии в соответствии с  постановлением губернатора Краснодарского края от 22.07.2020г  №421 "О внесении изменения в распределение субсидии местным бюджетам мунициплаьных образований Краснодарского края из краевого бюджета между муниципальными образованиями Краснодарского края на 2020 год и на плановый период 2021 и 2022 годов в рамках государственной программы Краснодарского края "Формирование современной городской среды".
19.08.2020 проведен аукцион по определению подрядчика, 29.08.2020 - заключение контракта</t>
  </si>
  <si>
    <t>ОАО «АПСК «Гулькевичский»  проводится обучение сотрудников предприятия методам и инструментам бережливого производства. Для этого обучены и сертифицированы по программам, разработанным ФЦК, два внутренних тренера предприятия, которые, в свою очередь, обучили 100 сотрудников, в 2020 году 5 человек – «Лидеры производства»прошли обучение в Москве. За год участия в проекте производственная мощность предприятия возросла на 24 тыс. кв. м жилой площади, производительность труда за 1 полугодие 2020 года увеличилась на 11,7% по сравнению с соответствующим периодом прошлого года. 
2 чел. АО «ДСУ-7» (генеральный директор и руководитель проекта по операционным улучшениям) также прошли обучение в Федеральным центре компетенций в качестве тренеров, ими обучены 7 сотрудников предприятия.</t>
  </si>
  <si>
    <t>Контракт выполнен и оплачен в полном объеме</t>
  </si>
  <si>
    <r>
      <rPr>
        <b/>
        <sz val="26"/>
        <color indexed="8"/>
        <rFont val="Times New Roman"/>
        <family val="1"/>
        <charset val="204"/>
      </rPr>
      <t>Региональный проект "Жилье</t>
    </r>
    <r>
      <rPr>
        <sz val="22"/>
        <color indexed="8"/>
        <rFont val="Times New Roman"/>
        <family val="1"/>
        <charset val="204"/>
      </rPr>
      <t>"</t>
    </r>
  </si>
  <si>
    <t>5.</t>
  </si>
  <si>
    <t>5.1.</t>
  </si>
  <si>
    <t>5.2.</t>
  </si>
  <si>
    <t xml:space="preserve">6. </t>
  </si>
  <si>
    <t xml:space="preserve">В рамках данного регионального проекта необходимо обеспечить увеличение численности занятых в сфере малого и среднего предпринимательства:  в 2020 году до 10,145 тыс. чел. По итогам 1 полугодия 2020 г. численность занятых в сфере малого и среднего предпринимательства - 9,186 тыс.чел., исполнение 90,5%, на учет стали  ИП - 189, снято с учета - 195 (97%),  ЮЛ постановка на учет - 9, снятие с учета - 22 (41%). Количественный показатель: минус 19 единиц.  Достижение показателей планируется за счет мер поддержки на региональном и федеральном уровне. Субъектами малого и среднего бизнеса получено 13 микрозаймов   с процентными ставками от 3,5 % до 6% годовых в Фонде микрофинансирования на общую сумму более 17 млн. рублей (6 мес. 2019г – 6 микрозаймов на общую сумму около 10 млн. рублей).  В настоящее время выдано 11 льготных кредитов на сумму 21,4 млн. рублей (процентная ставка  – 0% и 2%) на поддержание численности занятых в малом бизнесе и пополнение оборотных средств. 
 В отчетном периоде Центром поддержки малого и среднего предпринимательства оказано  245 консультаций для субъектов МСП
</t>
  </si>
  <si>
    <r>
      <rPr>
        <b/>
        <sz val="22"/>
        <rFont val="Times New Roman"/>
        <family val="1"/>
        <charset val="204"/>
      </rPr>
      <t xml:space="preserve">В мае 2020 года решением Совета МО Гулькевичский район снижена ставка по единому налогу на вмененный доход с 15 до 7,5 %. </t>
    </r>
    <r>
      <rPr>
        <sz val="22"/>
        <rFont val="Times New Roman"/>
        <family val="1"/>
        <charset val="204"/>
      </rPr>
      <t xml:space="preserve">Пониженная ставка будет применяться при расчете ЕНВД  с 1 янв. по 31 дек. 2020 г. 
      Во исполнение пост. губернатора Краснодарского края от 08.04.2020 г. № 202 сформирован перечень налогоплательщиков, в отношении которых предусмотрены отдельные меры экономической поддержки в условиях режима повышенной готовности. В данный перечень включено 4 объекта. Учитывая, что предоставление отсрочки по договорам аренды торговых объектов недвижимого имущества носит заявительный характер, заявления принимаются до 01.12.2020 г.. В отчетном периоде обращений от СМП не поступало.
      По отсрочке уплаты арендной платы по договорам аренды земельных участков, находящихся в муниципальной собственности, рассмотрено 11 обращений, из них 1 – на стадии согласования доп.соглашение на отсрочку, 1 – на рассмотрении, отказ по основаниям не соответствия ОКВЭД – 7, даны разъяснения – 2. </t>
    </r>
    <r>
      <rPr>
        <sz val="26"/>
        <rFont val="Times New Roman"/>
        <family val="1"/>
        <charset val="204"/>
      </rPr>
      <t xml:space="preserve">
</t>
    </r>
    <r>
      <rPr>
        <b/>
        <sz val="26"/>
        <rFont val="Times New Roman"/>
        <family val="1"/>
        <charset val="204"/>
      </rPr>
      <t xml:space="preserve">
                                                                                             </t>
    </r>
    <r>
      <rPr>
        <sz val="26"/>
        <rFont val="Times New Roman"/>
        <family val="1"/>
        <charset val="204"/>
      </rPr>
      <t xml:space="preserve">                                                                                                </t>
    </r>
  </si>
  <si>
    <r>
      <t xml:space="preserve">В рамках национального проекта «Малое и среднее предпринимательство и поддержка индивидуальной предпринимательской инициативы» планируется увеличение численности занятых в сфере малого и среднего предпринимательства в 2020 году до 10,1 тыс. чел. за счет мер поддержки субъектов малого и среднего предпринимательства (факт 1-го полугодия 2020 – 9,1 тыс. человек). 
Однако в условиях коронавирусной инфекции и мер, принятых для ограничения ее распространения, есть угроза не достижения в 2020 году целевого показателя  нацпроекта «Малое и среднее предпринимательство и поддержка индивидуальной предпринимательской инициативы».
</t>
    </r>
    <r>
      <rPr>
        <b/>
        <sz val="20"/>
        <rFont val="Times New Roman"/>
        <family val="1"/>
        <charset val="204"/>
      </rPr>
      <t xml:space="preserve">
</t>
    </r>
  </si>
  <si>
    <t>1) 21.05.2020 г. заключен контракт ООО «ИНФОТЕХ», на сумму 148,8 тыс. руб., предмет контракта: поставка 3D принтера. Оборудование поставлено;
2) 27.05.2020г. заключен контракт с ООО «Смарт Куб», цена контракта: 606,5 тыс. руб., предмет контракта: поставка компьютерного оборудования (срок исполнения контракта 16.07.2020) оборудование поставлено частично (причина – несоответствие спецификации), ведется претензионная работа. Оплата будет произведена после 100% поставки;
3) заключено 3 договора  с ИП Кириченко И.В. на общую сумму 60,6 тыс. руб., предмет контракта: поставка комплектов мебели, шахмат, шахматных часов. Оборудование поставлено и оплачено;
4) 23.04.2020 г. заключено 2 контракта с ООО «Новая школа» на общую сумму 64,7 тыс.руб., предметы контрактов:
- поставка инструментов (срок действия контракта до 31.12.2020 г.). Оборудование не поставлено;
- поставка оборудования для медиазоны. Оборудование поставлено и оплачено.
5) 23.04.2020 г. заключен  контракт с ООО «Эдусервис» на сумму 119,1 тыс.руб., предмет контракта: поставка квадрокоптера. Оборудование поставлено, оплата при предоставлении документов от учреждения.
6) 23.04.2020 г. заключен  контракт с ООО «КВАНТОРИУМ» на сумму 101,2 тыс.руб., предмет контракта:  поставка оборудования для изучения основ безопасности жизнедеятельности и оказания первой помощи. Оборудование не поставлено (срок действия контракта 31.12.2020 г.).
7) 26.06.2020 г. заключен контракт с ООО «АГРОС» на сумму 50,7 тыс.руб., предмет контракта: практическое пособие для изучения основ механики, кинематики, динамики в начальной и основной школе. Оборудование не поставлено (срок действия контракта 24.09.2020 г.).</t>
  </si>
  <si>
    <t>1) 01.06.2020г. заключен контракт с ООО «Стронг» г.Крымск, цена контракта: 518,5 тыс. руб., предмет контракта: поставка ФГОС-лаборатории цифровой по физике для учителя: датчиковая система для подготовки к ОГЭ и ЕГЭ (ресурсный набор), заказчик: МБОУ СОШ №8. Оборудование поставлено;
2) 26.05.2020 г. заключен контракт с ИП Небалуев И. Г., цена контракта:            1656,6 тыс. руб., предмет контракта: поставка ФГОС-лаборатории цифровой по физике для группы учеников: датчиковая система для подготовки к ОГЭ и ЕГЭ, заказчик МБОУ СОШ №8. Оборудование поставлено;</t>
  </si>
  <si>
    <t xml:space="preserve">3) 25.05.2020г. заключен контракт с ООО «Пролинк», цена контракта:  265 тыс. руб., предмет контракта: поставка интерактивного оборудования, заказчик: МБОУ СОШ №13. Срок исполнения контракта – 07.09.2020. Оборудование поставлено частично, оплата будет произведена после 100% поставки;
4) 17.06.2020г. заключен контракт с ООО «Все для школ» г. Москва, цена контракта 1747, 9 тыс. руб., предмет контракта: поставка мобильного класса с цифровыми лабораториями, заказчик: МБОУ СОШ №13. Оборудование поставлено;
</t>
  </si>
  <si>
    <t>5) 24.07.2020г. заключен контракт с ООО «АРГО», цена контракта 830,0 тыс. руб., предмет контракта: поставка интерактивного оборудования и мобильного класса, заказчик: МБОУ СОШ № 8 п. Комсомольский. Срок исполнения контракта – 13.08.2020. Оборудование не поставлено, ведутся претензионные работы (поставщик обещает поставить оборудование на след. неделе до 28.08.2020г.);
6) 17.07.2020г. заключен контракт с ИП Сахаров А.В., цена контракта 85,4 тыс. руб., предмет контракта: поставка робототехнических комплексов, заказчик: МБОУ СОШ № 13. Срок исполнения контракта – 25.08.2020. Оборудование не поставлено, ведутся претензионные работы (поставщик обещает поставить оборудование до 28.08.2020г.);</t>
  </si>
  <si>
    <t xml:space="preserve"> 7) 21.07.2020г. заключен контракт с ООО «Система», цена контракта 285,0 тыс. руб., предмет контракта: поставка комплектов микропрепаратов, заказчик: МБОУ СОШ № 13. Оборудование поставлено, 19.08.2020г. оплачено 285,0 тыс. руб.;
8) Кроме того исполнены договора (контракты) на поставку комплектов для ГИА лаборатории по физике, шкафа вытяжного, оборудования для агротехнологического класса на общую сумму 376,9 тыс. руб.; 
9) 22.06.2020г. заключен контракт с ООО «Система», цена контракта 466,0 тыс. руб., предмет контракта: поставка лабораторного оборудования, заказчик: МБОУ СОШ № 13. Оборудование поставлено, готовятся документы на оплату 466,0 тыс. руб. 20.08.2020г. 
</t>
  </si>
  <si>
    <t>ИНФОРМАЦИЯ
о реализации национальных проектов в муниципальном образовании Гулькевичский район
на 20 август 2020 года</t>
  </si>
  <si>
    <t>Муниципальное образования Гулькевичский район в 2020 году участвует в 7 Национальных проектах с общим объемом финансирования 64,7 млн.рублей (в том числе краевой бюджет - 60,67 млн. рублей, местный бюджет - 4,07 млн. рублей), по состоянию на 20 августа 2020г. заключено контрактов (договоров) на общую сумму 45,3 млн. рублей, что составляет 70% от общего объема средств, предусмотренного на реализацию Национальных проектов.</t>
  </si>
  <si>
    <t>6.3.</t>
  </si>
  <si>
    <t>6.4.</t>
  </si>
  <si>
    <t>7.</t>
  </si>
  <si>
    <t>7.1.</t>
  </si>
</sst>
</file>

<file path=xl/styles.xml><?xml version="1.0" encoding="utf-8"?>
<styleSheet xmlns="http://schemas.openxmlformats.org/spreadsheetml/2006/main">
  <numFmts count="3">
    <numFmt numFmtId="164" formatCode="&quot;₽&quot;###,##0.00"/>
    <numFmt numFmtId="165" formatCode="#,##0.0"/>
    <numFmt numFmtId="166" formatCode="0.0"/>
  </numFmts>
  <fonts count="45">
    <font>
      <sz val="11"/>
      <color theme="1"/>
      <name val="Calibri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u/>
      <sz val="2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6"/>
      <color rgb="FFFF0000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i/>
      <sz val="2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28"/>
      <color indexed="8"/>
      <name val="Times New Roman"/>
      <family val="1"/>
      <charset val="204"/>
    </font>
    <font>
      <sz val="2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justify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justify" vertical="top" wrapText="1" readingOrder="1"/>
    </xf>
    <xf numFmtId="0" fontId="6" fillId="0" borderId="0" xfId="0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0" fillId="0" borderId="1" xfId="0" applyBorder="1"/>
    <xf numFmtId="0" fontId="0" fillId="0" borderId="0" xfId="0" applyFill="1"/>
    <xf numFmtId="0" fontId="11" fillId="2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5" fillId="2" borderId="0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165" fontId="21" fillId="0" borderId="1" xfId="0" applyNumberFormat="1" applyFont="1" applyBorder="1" applyAlignment="1">
      <alignment horizontal="center" vertical="top" wrapText="1" readingOrder="1"/>
    </xf>
    <xf numFmtId="0" fontId="20" fillId="0" borderId="0" xfId="0" applyFont="1" applyBorder="1"/>
    <xf numFmtId="0" fontId="14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11" fillId="3" borderId="0" xfId="0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 wrapText="1" readingOrder="1"/>
    </xf>
    <xf numFmtId="0" fontId="14" fillId="3" borderId="0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 readingOrder="1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right" vertical="top" wrapText="1"/>
    </xf>
    <xf numFmtId="0" fontId="14" fillId="3" borderId="2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left" vertical="top" wrapText="1" readingOrder="1"/>
    </xf>
    <xf numFmtId="0" fontId="22" fillId="0" borderId="1" xfId="0" applyFont="1" applyBorder="1" applyAlignment="1">
      <alignment horizontal="center" vertical="top" wrapText="1" readingOrder="1"/>
    </xf>
    <xf numFmtId="0" fontId="13" fillId="0" borderId="1" xfId="0" applyFont="1" applyBorder="1" applyAlignment="1">
      <alignment horizontal="center" vertical="top" wrapText="1"/>
    </xf>
    <xf numFmtId="165" fontId="22" fillId="0" borderId="1" xfId="0" applyNumberFormat="1" applyFont="1" applyBorder="1" applyAlignment="1">
      <alignment horizontal="center" vertical="top" wrapText="1" readingOrder="1"/>
    </xf>
    <xf numFmtId="165" fontId="22" fillId="3" borderId="1" xfId="0" applyNumberFormat="1" applyFont="1" applyFill="1" applyBorder="1" applyAlignment="1">
      <alignment horizontal="center" vertical="top" wrapText="1" readingOrder="1"/>
    </xf>
    <xf numFmtId="166" fontId="22" fillId="3" borderId="1" xfId="0" applyNumberFormat="1" applyFont="1" applyFill="1" applyBorder="1" applyAlignment="1">
      <alignment horizontal="center" vertical="top" wrapText="1" readingOrder="1"/>
    </xf>
    <xf numFmtId="0" fontId="17" fillId="3" borderId="1" xfId="0" applyFont="1" applyFill="1" applyBorder="1" applyAlignment="1">
      <alignment horizontal="center" vertical="top" wrapText="1" readingOrder="1"/>
    </xf>
    <xf numFmtId="0" fontId="13" fillId="3" borderId="1" xfId="0" applyFont="1" applyFill="1" applyBorder="1" applyAlignment="1">
      <alignment vertical="top" wrapText="1" readingOrder="1"/>
    </xf>
    <xf numFmtId="49" fontId="29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center" wrapText="1" readingOrder="1"/>
    </xf>
    <xf numFmtId="0" fontId="21" fillId="3" borderId="1" xfId="0" applyFont="1" applyFill="1" applyBorder="1" applyAlignment="1">
      <alignment horizontal="center" vertical="top" wrapText="1" readingOrder="1"/>
    </xf>
    <xf numFmtId="0" fontId="21" fillId="3" borderId="2" xfId="0" applyFont="1" applyFill="1" applyBorder="1" applyAlignment="1">
      <alignment horizontal="center" vertical="top" wrapText="1" readingOrder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0" fillId="0" borderId="1" xfId="0" applyFill="1" applyBorder="1"/>
    <xf numFmtId="0" fontId="21" fillId="0" borderId="1" xfId="0" applyFont="1" applyFill="1" applyBorder="1" applyAlignment="1">
      <alignment horizontal="left" vertical="top" wrapText="1" readingOrder="1"/>
    </xf>
    <xf numFmtId="0" fontId="21" fillId="0" borderId="1" xfId="0" applyFont="1" applyFill="1" applyBorder="1" applyAlignment="1">
      <alignment horizontal="center" vertical="top" wrapText="1" readingOrder="1"/>
    </xf>
    <xf numFmtId="0" fontId="13" fillId="0" borderId="1" xfId="0" applyFont="1" applyFill="1" applyBorder="1" applyAlignment="1">
      <alignment vertical="top" wrapText="1" readingOrder="1"/>
    </xf>
    <xf numFmtId="0" fontId="22" fillId="0" borderId="2" xfId="0" applyFont="1" applyFill="1" applyBorder="1" applyAlignment="1">
      <alignment horizontal="left" vertical="top" wrapText="1"/>
    </xf>
    <xf numFmtId="165" fontId="21" fillId="0" borderId="1" xfId="0" applyNumberFormat="1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justify" vertical="top" wrapText="1" readingOrder="1"/>
    </xf>
    <xf numFmtId="0" fontId="18" fillId="0" borderId="1" xfId="0" applyFont="1" applyFill="1" applyBorder="1" applyAlignment="1">
      <alignment horizontal="left" vertical="top" wrapText="1" readingOrder="1"/>
    </xf>
    <xf numFmtId="0" fontId="18" fillId="0" borderId="1" xfId="0" applyFont="1" applyFill="1" applyBorder="1" applyAlignment="1">
      <alignment horizontal="center" vertical="top" wrapText="1" readingOrder="1"/>
    </xf>
    <xf numFmtId="165" fontId="18" fillId="0" borderId="1" xfId="0" applyNumberFormat="1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justify" vertical="top" wrapText="1" readingOrder="1"/>
    </xf>
    <xf numFmtId="0" fontId="11" fillId="0" borderId="1" xfId="0" applyFont="1" applyFill="1" applyBorder="1" applyAlignment="1">
      <alignment horizontal="justify" vertical="top" wrapText="1" readingOrder="1"/>
    </xf>
    <xf numFmtId="0" fontId="27" fillId="0" borderId="1" xfId="0" applyFont="1" applyFill="1" applyBorder="1" applyAlignment="1">
      <alignment horizontal="center" vertical="top" wrapText="1" readingOrder="1"/>
    </xf>
    <xf numFmtId="0" fontId="26" fillId="0" borderId="1" xfId="0" applyFont="1" applyFill="1" applyBorder="1" applyAlignment="1">
      <alignment horizontal="center" vertical="top" wrapText="1" readingOrder="1"/>
    </xf>
    <xf numFmtId="0" fontId="21" fillId="0" borderId="1" xfId="0" applyFont="1" applyFill="1" applyBorder="1" applyAlignment="1">
      <alignment horizontal="justify" vertical="top" wrapText="1" readingOrder="1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justify" vertical="top" wrapText="1" readingOrder="1"/>
    </xf>
    <xf numFmtId="0" fontId="18" fillId="0" borderId="0" xfId="0" applyFont="1" applyBorder="1"/>
    <xf numFmtId="0" fontId="18" fillId="0" borderId="0" xfId="0" applyFont="1" applyFill="1" applyBorder="1" applyAlignment="1">
      <alignment horizontal="center" wrapText="1" readingOrder="1"/>
    </xf>
    <xf numFmtId="0" fontId="9" fillId="0" borderId="1" xfId="0" applyFont="1" applyFill="1" applyBorder="1" applyAlignment="1">
      <alignment vertical="top" wrapText="1" readingOrder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center" vertical="center" wrapText="1" readingOrder="1"/>
    </xf>
    <xf numFmtId="165" fontId="18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justify" vertical="top" wrapText="1" readingOrder="1"/>
    </xf>
    <xf numFmtId="0" fontId="13" fillId="0" borderId="1" xfId="0" applyFont="1" applyFill="1" applyBorder="1" applyAlignment="1">
      <alignment horizontal="justify" vertical="top" wrapText="1" readingOrder="1"/>
    </xf>
    <xf numFmtId="0" fontId="20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 readingOrder="1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165" fontId="13" fillId="0" borderId="1" xfId="0" applyNumberFormat="1" applyFont="1" applyBorder="1" applyAlignment="1">
      <alignment horizontal="center" vertical="top" wrapText="1"/>
    </xf>
    <xf numFmtId="165" fontId="22" fillId="3" borderId="2" xfId="0" applyNumberFormat="1" applyFont="1" applyFill="1" applyBorder="1" applyAlignment="1">
      <alignment horizontal="center" vertical="top" wrapText="1" readingOrder="1"/>
    </xf>
    <xf numFmtId="165" fontId="21" fillId="0" borderId="6" xfId="0" applyNumberFormat="1" applyFont="1" applyBorder="1" applyAlignment="1">
      <alignment horizontal="center" vertical="top" wrapText="1" readingOrder="1"/>
    </xf>
    <xf numFmtId="165" fontId="18" fillId="0" borderId="1" xfId="0" applyNumberFormat="1" applyFont="1" applyBorder="1" applyAlignment="1">
      <alignment horizontal="center" vertical="top" wrapText="1" readingOrder="1"/>
    </xf>
    <xf numFmtId="165" fontId="13" fillId="0" borderId="1" xfId="0" applyNumberFormat="1" applyFont="1" applyBorder="1" applyAlignment="1">
      <alignment horizontal="center" vertical="top" wrapText="1" readingOrder="1"/>
    </xf>
    <xf numFmtId="165" fontId="22" fillId="0" borderId="1" xfId="0" applyNumberFormat="1" applyFont="1" applyBorder="1" applyAlignment="1">
      <alignment horizontal="center" vertical="top" wrapText="1"/>
    </xf>
    <xf numFmtId="165" fontId="22" fillId="3" borderId="1" xfId="0" applyNumberFormat="1" applyFont="1" applyFill="1" applyBorder="1" applyAlignment="1">
      <alignment horizontal="center" vertical="top" wrapText="1"/>
    </xf>
    <xf numFmtId="166" fontId="22" fillId="3" borderId="1" xfId="0" applyNumberFormat="1" applyFont="1" applyFill="1" applyBorder="1" applyAlignment="1">
      <alignment horizontal="center" vertical="top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left" vertical="top" wrapText="1" readingOrder="1"/>
    </xf>
    <xf numFmtId="165" fontId="22" fillId="3" borderId="2" xfId="0" applyNumberFormat="1" applyFont="1" applyFill="1" applyBorder="1" applyAlignment="1">
      <alignment horizontal="center" vertical="top" wrapText="1" readingOrder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/>
    <xf numFmtId="0" fontId="10" fillId="5" borderId="1" xfId="0" applyFont="1" applyFill="1" applyBorder="1" applyAlignment="1">
      <alignment horizontal="justify" vertical="top" wrapText="1" readingOrder="1"/>
    </xf>
    <xf numFmtId="0" fontId="20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3" fillId="4" borderId="2" xfId="0" applyFont="1" applyFill="1" applyBorder="1" applyAlignment="1">
      <alignment horizontal="left" vertical="top" wrapText="1" readingOrder="1"/>
    </xf>
    <xf numFmtId="164" fontId="13" fillId="4" borderId="4" xfId="0" applyNumberFormat="1" applyFont="1" applyFill="1" applyBorder="1" applyAlignment="1">
      <alignment vertical="top" wrapText="1"/>
    </xf>
    <xf numFmtId="164" fontId="13" fillId="4" borderId="3" xfId="0" applyNumberFormat="1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top" wrapText="1"/>
    </xf>
    <xf numFmtId="0" fontId="39" fillId="3" borderId="1" xfId="0" applyFont="1" applyFill="1" applyBorder="1" applyAlignment="1">
      <alignment horizontal="left" vertical="top" wrapText="1" readingOrder="1"/>
    </xf>
    <xf numFmtId="0" fontId="13" fillId="4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 readingOrder="1"/>
    </xf>
    <xf numFmtId="165" fontId="13" fillId="0" borderId="3" xfId="0" applyNumberFormat="1" applyFont="1" applyFill="1" applyBorder="1" applyAlignment="1">
      <alignment horizontal="center" vertical="top" wrapText="1"/>
    </xf>
    <xf numFmtId="165" fontId="22" fillId="0" borderId="3" xfId="0" applyNumberFormat="1" applyFont="1" applyBorder="1" applyAlignment="1">
      <alignment horizontal="center" vertical="top" wrapText="1" readingOrder="1"/>
    </xf>
    <xf numFmtId="165" fontId="13" fillId="0" borderId="4" xfId="0" applyNumberFormat="1" applyFont="1" applyFill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165" fontId="13" fillId="0" borderId="3" xfId="0" applyNumberFormat="1" applyFont="1" applyBorder="1" applyAlignment="1">
      <alignment horizontal="center" vertical="top" wrapText="1" readingOrder="1"/>
    </xf>
    <xf numFmtId="165" fontId="24" fillId="0" borderId="4" xfId="0" applyNumberFormat="1" applyFont="1" applyFill="1" applyBorder="1" applyAlignment="1">
      <alignment horizontal="center" vertical="top" wrapText="1" readingOrder="1"/>
    </xf>
    <xf numFmtId="0" fontId="10" fillId="0" borderId="6" xfId="0" applyFont="1" applyBorder="1" applyAlignment="1">
      <alignment horizontal="center" vertical="top" wrapText="1" readingOrder="1"/>
    </xf>
    <xf numFmtId="0" fontId="10" fillId="0" borderId="3" xfId="0" applyFont="1" applyFill="1" applyBorder="1" applyAlignment="1">
      <alignment horizontal="left" vertical="top" wrapText="1" readingOrder="1"/>
    </xf>
    <xf numFmtId="0" fontId="21" fillId="0" borderId="2" xfId="0" applyFont="1" applyFill="1" applyBorder="1" applyAlignment="1">
      <alignment horizontal="left" vertical="top" wrapText="1" readingOrder="1"/>
    </xf>
    <xf numFmtId="0" fontId="18" fillId="0" borderId="2" xfId="0" applyFont="1" applyFill="1" applyBorder="1" applyAlignment="1">
      <alignment horizontal="center" vertical="top" wrapText="1" readingOrder="1"/>
    </xf>
    <xf numFmtId="165" fontId="13" fillId="0" borderId="2" xfId="0" applyNumberFormat="1" applyFont="1" applyFill="1" applyBorder="1" applyAlignment="1">
      <alignment horizontal="center" vertical="top" wrapText="1" readingOrder="1"/>
    </xf>
    <xf numFmtId="0" fontId="10" fillId="0" borderId="2" xfId="0" applyFont="1" applyFill="1" applyBorder="1" applyAlignment="1">
      <alignment horizontal="left" vertical="top" wrapText="1" readingOrder="1"/>
    </xf>
    <xf numFmtId="165" fontId="13" fillId="0" borderId="2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/>
    <xf numFmtId="0" fontId="23" fillId="0" borderId="1" xfId="0" applyFont="1" applyFill="1" applyBorder="1"/>
    <xf numFmtId="0" fontId="10" fillId="0" borderId="1" xfId="0" applyFont="1" applyFill="1" applyBorder="1" applyAlignment="1">
      <alignment horizontal="left" vertical="top"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165" fontId="13" fillId="0" borderId="1" xfId="0" applyNumberFormat="1" applyFont="1" applyFill="1" applyBorder="1" applyAlignment="1">
      <alignment horizontal="center" vertical="top" wrapText="1"/>
    </xf>
    <xf numFmtId="165" fontId="22" fillId="0" borderId="1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horizontal="left" vertical="top" wrapText="1"/>
    </xf>
    <xf numFmtId="165" fontId="22" fillId="0" borderId="1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/>
    <xf numFmtId="0" fontId="21" fillId="0" borderId="2" xfId="0" applyFont="1" applyFill="1" applyBorder="1" applyAlignment="1">
      <alignment horizontal="center" vertical="top" wrapText="1" readingOrder="1"/>
    </xf>
    <xf numFmtId="165" fontId="22" fillId="0" borderId="2" xfId="0" applyNumberFormat="1" applyFont="1" applyFill="1" applyBorder="1" applyAlignment="1">
      <alignment horizontal="center" vertical="top" wrapText="1" readingOrder="1"/>
    </xf>
    <xf numFmtId="0" fontId="0" fillId="0" borderId="2" xfId="0" applyFill="1" applyBorder="1"/>
    <xf numFmtId="0" fontId="18" fillId="0" borderId="2" xfId="0" applyNumberFormat="1" applyFont="1" applyFill="1" applyBorder="1" applyAlignment="1">
      <alignment horizontal="left" vertical="top" wrapText="1"/>
    </xf>
    <xf numFmtId="0" fontId="0" fillId="0" borderId="3" xfId="0" applyFill="1" applyBorder="1"/>
    <xf numFmtId="0" fontId="21" fillId="0" borderId="3" xfId="0" applyFont="1" applyFill="1" applyBorder="1" applyAlignment="1">
      <alignment horizontal="left" vertical="top" wrapText="1" readingOrder="1"/>
    </xf>
    <xf numFmtId="164" fontId="13" fillId="0" borderId="4" xfId="0" applyNumberFormat="1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center" vertical="top" wrapText="1" readingOrder="1"/>
    </xf>
    <xf numFmtId="0" fontId="18" fillId="0" borderId="1" xfId="0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 wrapText="1" readingOrder="1"/>
    </xf>
    <xf numFmtId="166" fontId="13" fillId="0" borderId="2" xfId="0" applyNumberFormat="1" applyFont="1" applyFill="1" applyBorder="1" applyAlignment="1">
      <alignment horizontal="center" vertical="top"/>
    </xf>
    <xf numFmtId="0" fontId="14" fillId="3" borderId="1" xfId="0" applyFont="1" applyFill="1" applyBorder="1" applyAlignment="1">
      <alignment vertical="top"/>
    </xf>
    <xf numFmtId="164" fontId="18" fillId="0" borderId="2" xfId="0" applyNumberFormat="1" applyFont="1" applyFill="1" applyBorder="1" applyAlignment="1">
      <alignment vertical="top" wrapText="1"/>
    </xf>
    <xf numFmtId="164" fontId="18" fillId="0" borderId="4" xfId="0" applyNumberFormat="1" applyFont="1" applyFill="1" applyBorder="1" applyAlignment="1">
      <alignment vertical="top" wrapText="1"/>
    </xf>
    <xf numFmtId="165" fontId="18" fillId="0" borderId="2" xfId="0" applyNumberFormat="1" applyFont="1" applyFill="1" applyBorder="1" applyAlignment="1">
      <alignment horizontal="center" vertical="top" wrapText="1" readingOrder="1"/>
    </xf>
    <xf numFmtId="165" fontId="18" fillId="0" borderId="3" xfId="0" applyNumberFormat="1" applyFont="1" applyFill="1" applyBorder="1" applyAlignment="1">
      <alignment horizontal="center" vertical="top" wrapText="1" readingOrder="1"/>
    </xf>
    <xf numFmtId="165" fontId="13" fillId="0" borderId="2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 wrapText="1" readingOrder="1"/>
    </xf>
    <xf numFmtId="0" fontId="10" fillId="0" borderId="3" xfId="0" applyFont="1" applyFill="1" applyBorder="1" applyAlignment="1">
      <alignment horizontal="left" vertical="top" wrapText="1" readingOrder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3" borderId="2" xfId="0" applyFont="1" applyFill="1" applyBorder="1" applyAlignment="1">
      <alignment vertical="top" wrapText="1" readingOrder="1"/>
    </xf>
    <xf numFmtId="0" fontId="14" fillId="3" borderId="3" xfId="0" applyFont="1" applyFill="1" applyBorder="1" applyAlignment="1">
      <alignment vertical="top" wrapText="1" readingOrder="1"/>
    </xf>
    <xf numFmtId="0" fontId="15" fillId="3" borderId="2" xfId="0" applyFont="1" applyFill="1" applyBorder="1" applyAlignment="1">
      <alignment vertical="top" wrapText="1" readingOrder="1"/>
    </xf>
    <xf numFmtId="0" fontId="15" fillId="3" borderId="3" xfId="0" applyFont="1" applyFill="1" applyBorder="1" applyAlignment="1">
      <alignment vertical="top" wrapText="1" readingOrder="1"/>
    </xf>
    <xf numFmtId="0" fontId="21" fillId="3" borderId="2" xfId="0" applyFont="1" applyFill="1" applyBorder="1" applyAlignment="1">
      <alignment horizontal="center" vertical="top" wrapText="1" readingOrder="1"/>
    </xf>
    <xf numFmtId="0" fontId="21" fillId="3" borderId="3" xfId="0" applyFont="1" applyFill="1" applyBorder="1" applyAlignment="1">
      <alignment horizontal="center" vertical="top" wrapText="1" readingOrder="1"/>
    </xf>
    <xf numFmtId="165" fontId="22" fillId="3" borderId="2" xfId="0" applyNumberFormat="1" applyFont="1" applyFill="1" applyBorder="1" applyAlignment="1">
      <alignment horizontal="center" vertical="top" wrapText="1"/>
    </xf>
    <xf numFmtId="165" fontId="22" fillId="3" borderId="3" xfId="0" applyNumberFormat="1" applyFont="1" applyFill="1" applyBorder="1" applyAlignment="1">
      <alignment horizontal="center" vertical="top" wrapText="1"/>
    </xf>
    <xf numFmtId="165" fontId="22" fillId="3" borderId="2" xfId="0" applyNumberFormat="1" applyFont="1" applyFill="1" applyBorder="1" applyAlignment="1">
      <alignment horizontal="center" vertical="top" wrapText="1" readingOrder="1"/>
    </xf>
    <xf numFmtId="165" fontId="22" fillId="3" borderId="3" xfId="0" applyNumberFormat="1" applyFont="1" applyFill="1" applyBorder="1" applyAlignment="1">
      <alignment horizontal="center" vertical="top" wrapText="1" readingOrder="1"/>
    </xf>
    <xf numFmtId="165" fontId="13" fillId="0" borderId="4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 readingOrder="1"/>
    </xf>
    <xf numFmtId="0" fontId="21" fillId="0" borderId="4" xfId="0" applyFont="1" applyFill="1" applyBorder="1" applyAlignment="1">
      <alignment horizontal="left" vertical="top" wrapText="1" readingOrder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2" xfId="0" applyFont="1" applyFill="1" applyBorder="1" applyAlignment="1">
      <alignment horizontal="center" vertical="top" wrapText="1" readingOrder="1"/>
    </xf>
    <xf numFmtId="0" fontId="18" fillId="0" borderId="3" xfId="0" applyFont="1" applyFill="1" applyBorder="1" applyAlignment="1">
      <alignment horizontal="center" vertical="top" wrapText="1" readingOrder="1"/>
    </xf>
    <xf numFmtId="0" fontId="18" fillId="0" borderId="2" xfId="0" applyFont="1" applyFill="1" applyBorder="1" applyAlignment="1">
      <alignment horizontal="left" vertical="top" wrapText="1" readingOrder="1"/>
    </xf>
    <xf numFmtId="0" fontId="18" fillId="0" borderId="3" xfId="0" applyFont="1" applyFill="1" applyBorder="1" applyAlignment="1">
      <alignment horizontal="left" vertical="top" wrapText="1" readingOrder="1"/>
    </xf>
    <xf numFmtId="165" fontId="13" fillId="0" borderId="2" xfId="0" applyNumberFormat="1" applyFont="1" applyFill="1" applyBorder="1" applyAlignment="1">
      <alignment horizontal="center" vertical="top" wrapText="1" readingOrder="1"/>
    </xf>
    <xf numFmtId="165" fontId="13" fillId="0" borderId="4" xfId="0" applyNumberFormat="1" applyFont="1" applyFill="1" applyBorder="1" applyAlignment="1">
      <alignment horizontal="center" vertical="top" wrapText="1" readingOrder="1"/>
    </xf>
    <xf numFmtId="165" fontId="13" fillId="0" borderId="3" xfId="0" applyNumberFormat="1" applyFont="1" applyFill="1" applyBorder="1" applyAlignment="1">
      <alignment horizontal="center" vertical="top" wrapText="1" readingOrder="1"/>
    </xf>
    <xf numFmtId="0" fontId="10" fillId="5" borderId="2" xfId="0" applyFont="1" applyFill="1" applyBorder="1" applyAlignment="1">
      <alignment horizontal="left" vertical="top" wrapText="1" readingOrder="1"/>
    </xf>
    <xf numFmtId="0" fontId="10" fillId="5" borderId="3" xfId="0" applyFont="1" applyFill="1" applyBorder="1" applyAlignment="1">
      <alignment horizontal="left" vertical="top" wrapText="1" readingOrder="1"/>
    </xf>
    <xf numFmtId="165" fontId="22" fillId="0" borderId="2" xfId="0" applyNumberFormat="1" applyFont="1" applyFill="1" applyBorder="1" applyAlignment="1">
      <alignment horizontal="center" vertical="top" wrapText="1" readingOrder="1"/>
    </xf>
    <xf numFmtId="165" fontId="22" fillId="0" borderId="4" xfId="0" applyNumberFormat="1" applyFont="1" applyFill="1" applyBorder="1" applyAlignment="1">
      <alignment horizontal="center" vertical="top" wrapText="1" readingOrder="1"/>
    </xf>
    <xf numFmtId="165" fontId="22" fillId="0" borderId="3" xfId="0" applyNumberFormat="1" applyFont="1" applyFill="1" applyBorder="1" applyAlignment="1">
      <alignment horizontal="center" vertical="top" wrapText="1" readingOrder="1"/>
    </xf>
    <xf numFmtId="0" fontId="38" fillId="4" borderId="2" xfId="0" applyFont="1" applyFill="1" applyBorder="1" applyAlignment="1">
      <alignment horizontal="left" vertical="top" wrapText="1" readingOrder="1"/>
    </xf>
    <xf numFmtId="0" fontId="38" fillId="4" borderId="4" xfId="0" applyFont="1" applyFill="1" applyBorder="1" applyAlignment="1">
      <alignment horizontal="left" vertical="top" wrapText="1" readingOrder="1"/>
    </xf>
    <xf numFmtId="0" fontId="38" fillId="4" borderId="3" xfId="0" applyFont="1" applyFill="1" applyBorder="1" applyAlignment="1">
      <alignment horizontal="left" vertical="top" wrapText="1" readingOrder="1"/>
    </xf>
    <xf numFmtId="165" fontId="22" fillId="0" borderId="2" xfId="0" applyNumberFormat="1" applyFont="1" applyBorder="1" applyAlignment="1">
      <alignment horizontal="center" vertical="top" wrapText="1" readingOrder="1"/>
    </xf>
    <xf numFmtId="165" fontId="22" fillId="0" borderId="4" xfId="0" applyNumberFormat="1" applyFont="1" applyBorder="1" applyAlignment="1">
      <alignment horizontal="center" vertical="top" wrapText="1" readingOrder="1"/>
    </xf>
    <xf numFmtId="165" fontId="22" fillId="3" borderId="4" xfId="0" applyNumberFormat="1" applyFont="1" applyFill="1" applyBorder="1" applyAlignment="1">
      <alignment horizontal="center" vertical="top" wrapText="1" readingOrder="1"/>
    </xf>
    <xf numFmtId="0" fontId="10" fillId="0" borderId="4" xfId="0" applyFont="1" applyFill="1" applyBorder="1" applyAlignment="1">
      <alignment horizontal="left" vertical="top" wrapText="1" readingOrder="1"/>
    </xf>
    <xf numFmtId="0" fontId="24" fillId="3" borderId="2" xfId="0" applyFont="1" applyFill="1" applyBorder="1" applyAlignment="1">
      <alignment horizontal="left" vertical="top" wrapText="1" readingOrder="1"/>
    </xf>
    <xf numFmtId="0" fontId="24" fillId="3" borderId="4" xfId="0" applyFont="1" applyFill="1" applyBorder="1" applyAlignment="1">
      <alignment horizontal="left" vertical="top" wrapText="1" readingOrder="1"/>
    </xf>
    <xf numFmtId="0" fontId="24" fillId="3" borderId="3" xfId="0" applyFont="1" applyFill="1" applyBorder="1" applyAlignment="1">
      <alignment horizontal="left" vertical="top" wrapText="1" readingOrder="1"/>
    </xf>
    <xf numFmtId="0" fontId="40" fillId="3" borderId="2" xfId="0" applyFont="1" applyFill="1" applyBorder="1" applyAlignment="1">
      <alignment horizontal="left" vertical="top" wrapText="1" readingOrder="1"/>
    </xf>
    <xf numFmtId="0" fontId="40" fillId="3" borderId="3" xfId="0" applyFont="1" applyFill="1" applyBorder="1" applyAlignment="1">
      <alignment horizontal="left" vertical="top" wrapText="1" readingOrder="1"/>
    </xf>
    <xf numFmtId="0" fontId="18" fillId="4" borderId="2" xfId="0" applyFont="1" applyFill="1" applyBorder="1" applyAlignment="1">
      <alignment horizontal="left" vertical="top" wrapText="1" readingOrder="1"/>
    </xf>
    <xf numFmtId="0" fontId="18" fillId="4" borderId="3" xfId="0" applyFont="1" applyFill="1" applyBorder="1" applyAlignment="1">
      <alignment horizontal="left" vertical="top" wrapText="1" readingOrder="1"/>
    </xf>
    <xf numFmtId="165" fontId="21" fillId="0" borderId="2" xfId="0" applyNumberFormat="1" applyFont="1" applyFill="1" applyBorder="1" applyAlignment="1">
      <alignment horizontal="center" vertical="top" wrapText="1" readingOrder="1"/>
    </xf>
    <xf numFmtId="165" fontId="21" fillId="0" borderId="3" xfId="0" applyNumberFormat="1" applyFont="1" applyFill="1" applyBorder="1" applyAlignment="1">
      <alignment horizontal="center" vertical="top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7" xfId="0" applyFont="1" applyBorder="1" applyAlignment="1">
      <alignment horizontal="center" vertical="top" wrapText="1" readingOrder="1"/>
    </xf>
    <xf numFmtId="0" fontId="10" fillId="0" borderId="6" xfId="0" applyFont="1" applyBorder="1" applyAlignment="1">
      <alignment horizontal="center" vertical="top" wrapText="1" readingOrder="1"/>
    </xf>
    <xf numFmtId="0" fontId="10" fillId="0" borderId="2" xfId="0" applyFont="1" applyBorder="1" applyAlignment="1">
      <alignment horizontal="center" vertical="top" wrapText="1" readingOrder="1"/>
    </xf>
    <xf numFmtId="0" fontId="10" fillId="0" borderId="3" xfId="0" applyFont="1" applyBorder="1" applyAlignment="1">
      <alignment horizontal="center" vertical="top" wrapText="1" readingOrder="1"/>
    </xf>
    <xf numFmtId="4" fontId="13" fillId="0" borderId="2" xfId="0" applyNumberFormat="1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 vertical="center" wrapText="1" readingOrder="1"/>
    </xf>
    <xf numFmtId="49" fontId="14" fillId="3" borderId="3" xfId="0" applyNumberFormat="1" applyFont="1" applyFill="1" applyBorder="1" applyAlignment="1">
      <alignment horizontal="center" vertical="center" wrapText="1" readingOrder="1"/>
    </xf>
    <xf numFmtId="0" fontId="16" fillId="3" borderId="2" xfId="0" applyFont="1" applyFill="1" applyBorder="1" applyAlignment="1">
      <alignment horizontal="center" vertical="top" wrapText="1" readingOrder="1"/>
    </xf>
    <xf numFmtId="0" fontId="16" fillId="3" borderId="3" xfId="0" applyFont="1" applyFill="1" applyBorder="1" applyAlignment="1">
      <alignment horizontal="center" vertical="top" wrapText="1" readingOrder="1"/>
    </xf>
    <xf numFmtId="0" fontId="11" fillId="3" borderId="2" xfId="0" applyFont="1" applyFill="1" applyBorder="1" applyAlignment="1">
      <alignment horizontal="center" vertical="top" wrapText="1" readingOrder="1"/>
    </xf>
    <xf numFmtId="0" fontId="11" fillId="3" borderId="3" xfId="0" applyFont="1" applyFill="1" applyBorder="1" applyAlignment="1">
      <alignment horizontal="center" vertical="top" wrapText="1" readingOrder="1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0" fontId="0" fillId="0" borderId="4" xfId="0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center" vertical="top" wrapText="1" readingOrder="1"/>
    </xf>
    <xf numFmtId="0" fontId="14" fillId="3" borderId="4" xfId="0" applyFont="1" applyFill="1" applyBorder="1" applyAlignment="1">
      <alignment vertical="top" wrapText="1" readingOrder="1"/>
    </xf>
    <xf numFmtId="0" fontId="16" fillId="3" borderId="2" xfId="0" applyFont="1" applyFill="1" applyBorder="1" applyAlignment="1">
      <alignment vertical="top" wrapText="1" readingOrder="1"/>
    </xf>
    <xf numFmtId="0" fontId="16" fillId="3" borderId="4" xfId="0" applyFont="1" applyFill="1" applyBorder="1" applyAlignment="1">
      <alignment vertical="top" wrapText="1" readingOrder="1"/>
    </xf>
    <xf numFmtId="0" fontId="16" fillId="3" borderId="3" xfId="0" applyFont="1" applyFill="1" applyBorder="1" applyAlignment="1">
      <alignment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6" fillId="0" borderId="2" xfId="0" applyFont="1" applyFill="1" applyBorder="1" applyAlignment="1">
      <alignment horizontal="center" vertical="top" wrapText="1" readingOrder="1"/>
    </xf>
    <xf numFmtId="0" fontId="6" fillId="0" borderId="4" xfId="0" applyFont="1" applyFill="1" applyBorder="1" applyAlignment="1">
      <alignment horizontal="center" vertical="top" wrapText="1" readingOrder="1"/>
    </xf>
    <xf numFmtId="0" fontId="21" fillId="3" borderId="4" xfId="0" applyFont="1" applyFill="1" applyBorder="1" applyAlignment="1">
      <alignment horizontal="center" vertical="top" wrapText="1" readingOrder="1"/>
    </xf>
    <xf numFmtId="165" fontId="22" fillId="3" borderId="4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left" vertical="top" wrapText="1" readingOrder="1"/>
    </xf>
    <xf numFmtId="0" fontId="32" fillId="0" borderId="1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 readingOrder="1"/>
    </xf>
    <xf numFmtId="0" fontId="13" fillId="0" borderId="1" xfId="0" applyFont="1" applyBorder="1" applyAlignment="1">
      <alignment horizontal="center" vertical="top" wrapText="1" readingOrder="1"/>
    </xf>
    <xf numFmtId="0" fontId="21" fillId="0" borderId="5" xfId="0" applyFont="1" applyBorder="1" applyAlignment="1">
      <alignment horizontal="center" vertical="top" wrapText="1" readingOrder="1"/>
    </xf>
    <xf numFmtId="0" fontId="21" fillId="0" borderId="6" xfId="0" applyFont="1" applyBorder="1" applyAlignment="1">
      <alignment horizontal="center" vertical="top" wrapText="1" readingOrder="1"/>
    </xf>
    <xf numFmtId="0" fontId="13" fillId="3" borderId="2" xfId="0" applyFont="1" applyFill="1" applyBorder="1" applyAlignment="1">
      <alignment horizontal="left" vertical="top" wrapText="1" readingOrder="1"/>
    </xf>
    <xf numFmtId="0" fontId="13" fillId="3" borderId="3" xfId="0" applyFont="1" applyFill="1" applyBorder="1" applyAlignment="1">
      <alignment horizontal="left" vertical="top" wrapText="1" readingOrder="1"/>
    </xf>
    <xf numFmtId="0" fontId="18" fillId="0" borderId="2" xfId="0" applyNumberFormat="1" applyFont="1" applyFill="1" applyBorder="1" applyAlignment="1">
      <alignment horizontal="left" vertical="top" wrapText="1"/>
    </xf>
    <xf numFmtId="0" fontId="42" fillId="0" borderId="4" xfId="0" applyFont="1" applyFill="1" applyBorder="1" applyAlignment="1">
      <alignment horizontal="left" vertical="top" wrapText="1"/>
    </xf>
    <xf numFmtId="0" fontId="42" fillId="0" borderId="3" xfId="0" applyFont="1" applyFill="1" applyBorder="1" applyAlignment="1">
      <alignment horizontal="left" vertical="top" wrapText="1"/>
    </xf>
    <xf numFmtId="0" fontId="38" fillId="0" borderId="3" xfId="0" applyFont="1" applyFill="1" applyBorder="1" applyAlignment="1">
      <alignment horizontal="left" vertical="top" wrapText="1" readingOrder="1"/>
    </xf>
    <xf numFmtId="0" fontId="38" fillId="0" borderId="1" xfId="0" applyFont="1" applyFill="1" applyBorder="1" applyAlignment="1">
      <alignment horizontal="left" vertical="top" wrapText="1" readingOrder="1"/>
    </xf>
    <xf numFmtId="0" fontId="10" fillId="0" borderId="2" xfId="0" applyFont="1" applyFill="1" applyBorder="1" applyAlignment="1">
      <alignment horizontal="center" vertical="top" wrapText="1" readingOrder="1"/>
    </xf>
    <xf numFmtId="0" fontId="10" fillId="0" borderId="4" xfId="0" applyFont="1" applyFill="1" applyBorder="1" applyAlignment="1">
      <alignment horizontal="center" vertical="top" wrapText="1" readingOrder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center" wrapText="1"/>
    </xf>
    <xf numFmtId="0" fontId="37" fillId="0" borderId="0" xfId="0" applyFont="1"/>
    <xf numFmtId="0" fontId="34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18" fillId="0" borderId="1" xfId="0" applyFont="1" applyBorder="1" applyAlignment="1">
      <alignment horizontal="center" vertical="top" wrapText="1" readingOrder="1"/>
    </xf>
    <xf numFmtId="0" fontId="13" fillId="0" borderId="1" xfId="0" applyFont="1" applyFill="1" applyBorder="1" applyAlignment="1">
      <alignment horizontal="center" vertical="top" wrapText="1" readingOrder="1"/>
    </xf>
    <xf numFmtId="0" fontId="13" fillId="0" borderId="2" xfId="0" applyFont="1" applyBorder="1" applyAlignment="1">
      <alignment horizontal="center" vertical="top" wrapText="1" readingOrder="1"/>
    </xf>
    <xf numFmtId="0" fontId="13" fillId="0" borderId="3" xfId="0" applyFont="1" applyBorder="1" applyAlignment="1">
      <alignment horizontal="center" vertical="top" wrapText="1" readingOrder="1"/>
    </xf>
    <xf numFmtId="0" fontId="13" fillId="0" borderId="5" xfId="0" applyFont="1" applyBorder="1" applyAlignment="1">
      <alignment horizontal="center" vertical="top" wrapText="1" readingOrder="1"/>
    </xf>
    <xf numFmtId="0" fontId="13" fillId="0" borderId="7" xfId="0" applyFont="1" applyBorder="1" applyAlignment="1">
      <alignment horizontal="center" vertical="top" wrapText="1" readingOrder="1"/>
    </xf>
    <xf numFmtId="0" fontId="13" fillId="0" borderId="6" xfId="0" applyFont="1" applyBorder="1" applyAlignment="1">
      <alignment horizontal="center" vertical="top" wrapText="1" readingOrder="1"/>
    </xf>
    <xf numFmtId="0" fontId="13" fillId="0" borderId="4" xfId="0" applyFont="1" applyBorder="1" applyAlignment="1">
      <alignment horizontal="center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tabSelected="1" view="pageBreakPreview" zoomScale="50" zoomScaleNormal="50" zoomScaleSheetLayoutView="50" workbookViewId="0">
      <selection activeCell="B65" sqref="B65:B66"/>
    </sheetView>
  </sheetViews>
  <sheetFormatPr defaultColWidth="9" defaultRowHeight="15"/>
  <cols>
    <col min="1" max="1" width="9" customWidth="1"/>
    <col min="2" max="2" width="115.5703125" customWidth="1"/>
    <col min="3" max="3" width="47" customWidth="1"/>
    <col min="4" max="4" width="33" customWidth="1"/>
    <col min="5" max="5" width="26.28515625" customWidth="1"/>
    <col min="6" max="6" width="26.5703125" style="15" customWidth="1"/>
    <col min="7" max="7" width="26.5703125" customWidth="1"/>
    <col min="8" max="8" width="27.28515625" customWidth="1"/>
    <col min="9" max="10" width="26.42578125" customWidth="1"/>
    <col min="11" max="11" width="154.85546875" customWidth="1"/>
    <col min="12" max="12" width="0.140625" customWidth="1"/>
  </cols>
  <sheetData>
    <row r="1" spans="1:12" ht="132.75" customHeight="1">
      <c r="B1" s="245" t="s">
        <v>198</v>
      </c>
      <c r="C1" s="246"/>
      <c r="D1" s="246"/>
      <c r="E1" s="246"/>
      <c r="F1" s="246"/>
      <c r="G1" s="246"/>
      <c r="H1" s="246"/>
      <c r="I1" s="246"/>
      <c r="J1" s="246"/>
      <c r="K1" s="246"/>
    </row>
    <row r="2" spans="1:12" ht="240" customHeight="1">
      <c r="A2" s="247" t="s">
        <v>199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2" ht="28.5" customHeight="1">
      <c r="B3" s="1"/>
      <c r="C3" s="1"/>
      <c r="D3" s="1"/>
      <c r="E3" s="1"/>
      <c r="F3" s="7"/>
      <c r="G3" s="1"/>
      <c r="H3" s="1"/>
      <c r="I3" s="1"/>
      <c r="J3" s="1"/>
      <c r="K3" s="1"/>
    </row>
    <row r="4" spans="1:12" ht="30.75" customHeight="1">
      <c r="A4" s="249"/>
      <c r="B4" s="252" t="s">
        <v>1</v>
      </c>
      <c r="C4" s="231" t="s">
        <v>2</v>
      </c>
      <c r="D4" s="256" t="s">
        <v>3</v>
      </c>
      <c r="E4" s="257"/>
      <c r="F4" s="258"/>
      <c r="G4" s="256" t="s">
        <v>166</v>
      </c>
      <c r="H4" s="257"/>
      <c r="I4" s="258"/>
      <c r="J4" s="254" t="s">
        <v>165</v>
      </c>
      <c r="K4" s="231" t="s">
        <v>147</v>
      </c>
    </row>
    <row r="5" spans="1:12" ht="30.75">
      <c r="A5" s="250"/>
      <c r="B5" s="252"/>
      <c r="C5" s="231"/>
      <c r="D5" s="256" t="s">
        <v>6</v>
      </c>
      <c r="E5" s="257"/>
      <c r="F5" s="258"/>
      <c r="G5" s="256" t="s">
        <v>6</v>
      </c>
      <c r="H5" s="257"/>
      <c r="I5" s="258"/>
      <c r="J5" s="259"/>
      <c r="K5" s="231"/>
    </row>
    <row r="6" spans="1:12" ht="30.75" customHeight="1">
      <c r="A6" s="250"/>
      <c r="B6" s="252"/>
      <c r="C6" s="231"/>
      <c r="D6" s="254" t="s">
        <v>20</v>
      </c>
      <c r="E6" s="231" t="s">
        <v>7</v>
      </c>
      <c r="F6" s="253" t="s">
        <v>8</v>
      </c>
      <c r="G6" s="254" t="s">
        <v>20</v>
      </c>
      <c r="H6" s="231" t="s">
        <v>7</v>
      </c>
      <c r="I6" s="231" t="s">
        <v>8</v>
      </c>
      <c r="J6" s="259"/>
      <c r="K6" s="231"/>
    </row>
    <row r="7" spans="1:12" ht="45" customHeight="1">
      <c r="A7" s="251"/>
      <c r="B7" s="252"/>
      <c r="C7" s="231"/>
      <c r="D7" s="255"/>
      <c r="E7" s="231"/>
      <c r="F7" s="253"/>
      <c r="G7" s="255"/>
      <c r="H7" s="231"/>
      <c r="I7" s="231"/>
      <c r="J7" s="255"/>
      <c r="K7" s="231"/>
    </row>
    <row r="8" spans="1:12" ht="69" customHeight="1">
      <c r="A8" s="23">
        <v>8</v>
      </c>
      <c r="B8" s="37" t="s">
        <v>156</v>
      </c>
      <c r="C8" s="38"/>
      <c r="D8" s="87">
        <f>SUM(E8:F8)</f>
        <v>64739.9</v>
      </c>
      <c r="E8" s="39">
        <f>SUM(E9,E14,E22,E33,E44,E49,E64)</f>
        <v>60668.4</v>
      </c>
      <c r="F8" s="39">
        <f>SUM(F9,F14,F22,F33,F44,F49,F64)</f>
        <v>4071.5</v>
      </c>
      <c r="G8" s="39">
        <f>SUM(H8:I8)</f>
        <v>16401</v>
      </c>
      <c r="H8" s="39">
        <f>SUM(H9,H14,H22,H33,H44,H49,H64)</f>
        <v>15478.5</v>
      </c>
      <c r="I8" s="39">
        <f>SUM(I9,I14,I22,I33,I44,I49,I64)</f>
        <v>922.5</v>
      </c>
      <c r="J8" s="39">
        <f>G8/D8*100</f>
        <v>25.333681392773233</v>
      </c>
      <c r="K8" s="2"/>
    </row>
    <row r="9" spans="1:12" ht="69" customHeight="1">
      <c r="A9" s="23" t="s">
        <v>110</v>
      </c>
      <c r="B9" s="42" t="s">
        <v>124</v>
      </c>
      <c r="C9" s="45"/>
      <c r="D9" s="88">
        <f t="shared" ref="D9:D67" si="0">SUM(E9:F9)</f>
        <v>411.1</v>
      </c>
      <c r="E9" s="40">
        <f>SUM(E10,E12)</f>
        <v>411.1</v>
      </c>
      <c r="F9" s="40">
        <f>SUM(F10,F12)</f>
        <v>0</v>
      </c>
      <c r="G9" s="40">
        <f t="shared" ref="G9:G67" si="1">SUM(H9:I9)</f>
        <v>391</v>
      </c>
      <c r="H9" s="40">
        <f>SUM(H10,H12)</f>
        <v>391</v>
      </c>
      <c r="I9" s="40">
        <f>SUM(I10,I12)</f>
        <v>0</v>
      </c>
      <c r="J9" s="40">
        <f t="shared" ref="J9:J51" si="2">G9/D9*100</f>
        <v>95.110678666991006</v>
      </c>
      <c r="K9" s="25"/>
    </row>
    <row r="10" spans="1:12" ht="127.5" customHeight="1">
      <c r="A10" s="44" t="s">
        <v>111</v>
      </c>
      <c r="B10" s="24" t="s">
        <v>125</v>
      </c>
      <c r="C10" s="46" t="s">
        <v>134</v>
      </c>
      <c r="D10" s="88">
        <f t="shared" si="0"/>
        <v>52</v>
      </c>
      <c r="E10" s="40">
        <f>SUM(E11)</f>
        <v>52</v>
      </c>
      <c r="F10" s="40">
        <f>SUM(F11)</f>
        <v>0</v>
      </c>
      <c r="G10" s="40">
        <f t="shared" si="1"/>
        <v>36</v>
      </c>
      <c r="H10" s="40">
        <f>SUM(H11)</f>
        <v>36</v>
      </c>
      <c r="I10" s="40">
        <f>SUM(I11)</f>
        <v>0</v>
      </c>
      <c r="J10" s="40">
        <f t="shared" si="2"/>
        <v>69.230769230769226</v>
      </c>
      <c r="K10" s="26"/>
    </row>
    <row r="11" spans="1:12" s="15" customFormat="1" ht="195" customHeight="1">
      <c r="A11" s="120"/>
      <c r="B11" s="121" t="s">
        <v>128</v>
      </c>
      <c r="C11" s="122" t="s">
        <v>129</v>
      </c>
      <c r="D11" s="123">
        <f>SUM(E11:F11)</f>
        <v>52</v>
      </c>
      <c r="E11" s="90">
        <v>52</v>
      </c>
      <c r="F11" s="90">
        <v>0</v>
      </c>
      <c r="G11" s="90">
        <f t="shared" si="1"/>
        <v>36</v>
      </c>
      <c r="H11" s="90">
        <v>36</v>
      </c>
      <c r="I11" s="90">
        <v>0</v>
      </c>
      <c r="J11" s="124">
        <f t="shared" si="2"/>
        <v>69.230769230769226</v>
      </c>
      <c r="K11" s="125" t="s">
        <v>168</v>
      </c>
    </row>
    <row r="12" spans="1:12" ht="55.5" customHeight="1">
      <c r="A12" s="44" t="s">
        <v>130</v>
      </c>
      <c r="B12" s="24" t="s">
        <v>126</v>
      </c>
      <c r="C12" s="46" t="s">
        <v>134</v>
      </c>
      <c r="D12" s="88">
        <f t="shared" si="0"/>
        <v>359.1</v>
      </c>
      <c r="E12" s="40">
        <f>SUM(E13)</f>
        <v>359.1</v>
      </c>
      <c r="F12" s="40">
        <f>SUM(F13)</f>
        <v>0</v>
      </c>
      <c r="G12" s="40">
        <f t="shared" si="1"/>
        <v>355</v>
      </c>
      <c r="H12" s="40">
        <f>SUM(H13)</f>
        <v>355</v>
      </c>
      <c r="I12" s="40">
        <f>SUM(I13)</f>
        <v>0</v>
      </c>
      <c r="J12" s="40">
        <f t="shared" si="2"/>
        <v>98.858256752993583</v>
      </c>
      <c r="K12" s="26"/>
    </row>
    <row r="13" spans="1:12" s="15" customFormat="1" ht="221.25" customHeight="1">
      <c r="A13" s="120"/>
      <c r="B13" s="121" t="s">
        <v>127</v>
      </c>
      <c r="C13" s="122" t="s">
        <v>129</v>
      </c>
      <c r="D13" s="123">
        <f t="shared" si="0"/>
        <v>359.1</v>
      </c>
      <c r="E13" s="90">
        <v>359.1</v>
      </c>
      <c r="F13" s="90">
        <v>0</v>
      </c>
      <c r="G13" s="90">
        <f t="shared" si="1"/>
        <v>355</v>
      </c>
      <c r="H13" s="90">
        <v>355</v>
      </c>
      <c r="I13" s="90">
        <v>0</v>
      </c>
      <c r="J13" s="124">
        <f t="shared" si="2"/>
        <v>98.858256752993583</v>
      </c>
      <c r="K13" s="125" t="s">
        <v>167</v>
      </c>
    </row>
    <row r="14" spans="1:12" ht="44.25" customHeight="1">
      <c r="A14" s="23" t="s">
        <v>31</v>
      </c>
      <c r="B14" s="42" t="s">
        <v>55</v>
      </c>
      <c r="C14" s="47"/>
      <c r="D14" s="88">
        <f t="shared" si="0"/>
        <v>9395.7000000000007</v>
      </c>
      <c r="E14" s="40">
        <f>SUM(E15)</f>
        <v>8801.6</v>
      </c>
      <c r="F14" s="40">
        <f>SUM(F15)</f>
        <v>594.09999999999991</v>
      </c>
      <c r="G14" s="40">
        <f t="shared" si="1"/>
        <v>2194.3999999999996</v>
      </c>
      <c r="H14" s="40">
        <f>SUM(H15)</f>
        <v>2057.1999999999998</v>
      </c>
      <c r="I14" s="40">
        <f>SUM(I15)</f>
        <v>137.19999999999999</v>
      </c>
      <c r="J14" s="40">
        <f t="shared" si="2"/>
        <v>23.355364688102</v>
      </c>
      <c r="K14" s="25"/>
      <c r="L14" s="15"/>
    </row>
    <row r="15" spans="1:12" ht="63.75" customHeight="1">
      <c r="A15" s="44" t="s">
        <v>131</v>
      </c>
      <c r="B15" s="24" t="s">
        <v>137</v>
      </c>
      <c r="C15" s="46" t="s">
        <v>134</v>
      </c>
      <c r="D15" s="88">
        <f t="shared" si="0"/>
        <v>9395.7000000000007</v>
      </c>
      <c r="E15" s="40">
        <f>SUM(E16,E19)</f>
        <v>8801.6</v>
      </c>
      <c r="F15" s="40">
        <f>SUM(F16,F19)</f>
        <v>594.09999999999991</v>
      </c>
      <c r="G15" s="40">
        <f t="shared" si="1"/>
        <v>2194.3999999999996</v>
      </c>
      <c r="H15" s="40">
        <f>SUM(H16,H19)</f>
        <v>2057.1999999999998</v>
      </c>
      <c r="I15" s="40">
        <f>SUM(I16,I19)</f>
        <v>137.19999999999999</v>
      </c>
      <c r="J15" s="40">
        <f t="shared" si="2"/>
        <v>23.355364688102</v>
      </c>
      <c r="K15" s="43"/>
      <c r="L15" s="15"/>
    </row>
    <row r="16" spans="1:12" s="15" customFormat="1" ht="74.25" customHeight="1">
      <c r="A16" s="51"/>
      <c r="B16" s="52" t="s">
        <v>56</v>
      </c>
      <c r="C16" s="53" t="s">
        <v>26</v>
      </c>
      <c r="D16" s="126">
        <f t="shared" si="0"/>
        <v>3936.2</v>
      </c>
      <c r="E16" s="124">
        <f>SUM(E17)</f>
        <v>3700</v>
      </c>
      <c r="F16" s="124">
        <f>SUM(F17)</f>
        <v>236.2</v>
      </c>
      <c r="G16" s="124">
        <f t="shared" si="1"/>
        <v>1198.2</v>
      </c>
      <c r="H16" s="124">
        <f>SUM(H17)</f>
        <v>1126.3</v>
      </c>
      <c r="I16" s="124">
        <f>SUM(I17)</f>
        <v>71.900000000000006</v>
      </c>
      <c r="J16" s="124">
        <f t="shared" si="2"/>
        <v>30.440526396016466</v>
      </c>
      <c r="K16" s="54"/>
    </row>
    <row r="17" spans="1:12" s="15" customFormat="1" ht="318.75" customHeight="1">
      <c r="A17" s="147"/>
      <c r="B17" s="241" t="s">
        <v>57</v>
      </c>
      <c r="C17" s="241" t="s">
        <v>61</v>
      </c>
      <c r="D17" s="145">
        <f t="shared" si="0"/>
        <v>3936.2</v>
      </c>
      <c r="E17" s="173">
        <v>3700</v>
      </c>
      <c r="F17" s="173">
        <v>236.2</v>
      </c>
      <c r="G17" s="173">
        <f t="shared" si="1"/>
        <v>1198.2</v>
      </c>
      <c r="H17" s="173">
        <v>1126.3</v>
      </c>
      <c r="I17" s="173">
        <v>71.900000000000006</v>
      </c>
      <c r="J17" s="178">
        <f t="shared" si="2"/>
        <v>30.440526396016466</v>
      </c>
      <c r="K17" s="243" t="s">
        <v>179</v>
      </c>
    </row>
    <row r="18" spans="1:12" s="15" customFormat="1" ht="255" customHeight="1">
      <c r="A18" s="148"/>
      <c r="B18" s="214"/>
      <c r="C18" s="214"/>
      <c r="D18" s="146"/>
      <c r="E18" s="175"/>
      <c r="F18" s="175"/>
      <c r="G18" s="175"/>
      <c r="H18" s="175"/>
      <c r="I18" s="175"/>
      <c r="J18" s="180"/>
      <c r="K18" s="244"/>
    </row>
    <row r="19" spans="1:12" s="15" customFormat="1" ht="81" customHeight="1">
      <c r="A19" s="127"/>
      <c r="B19" s="114" t="s">
        <v>58</v>
      </c>
      <c r="C19" s="128" t="s">
        <v>23</v>
      </c>
      <c r="D19" s="126">
        <f t="shared" si="0"/>
        <v>5459.5</v>
      </c>
      <c r="E19" s="129">
        <f>SUM(E20)</f>
        <v>5101.6000000000004</v>
      </c>
      <c r="F19" s="129">
        <f>SUM(F20)</f>
        <v>357.9</v>
      </c>
      <c r="G19" s="124">
        <f t="shared" si="1"/>
        <v>996.19999999999993</v>
      </c>
      <c r="H19" s="129">
        <f>SUM(H20)</f>
        <v>930.9</v>
      </c>
      <c r="I19" s="129">
        <f>SUM(I20)</f>
        <v>65.3</v>
      </c>
      <c r="J19" s="124">
        <f t="shared" si="2"/>
        <v>18.247092224562689</v>
      </c>
      <c r="K19" s="55"/>
    </row>
    <row r="20" spans="1:12" s="15" customFormat="1" ht="408" customHeight="1">
      <c r="A20" s="130"/>
      <c r="B20" s="117" t="s">
        <v>59</v>
      </c>
      <c r="C20" s="105" t="s">
        <v>60</v>
      </c>
      <c r="D20" s="123">
        <f t="shared" si="0"/>
        <v>5459.5</v>
      </c>
      <c r="E20" s="116">
        <v>5101.6000000000004</v>
      </c>
      <c r="F20" s="116">
        <v>357.9</v>
      </c>
      <c r="G20" s="90">
        <f t="shared" si="1"/>
        <v>996.19999999999993</v>
      </c>
      <c r="H20" s="116">
        <v>930.9</v>
      </c>
      <c r="I20" s="116">
        <v>65.3</v>
      </c>
      <c r="J20" s="124">
        <f t="shared" si="2"/>
        <v>18.247092224562689</v>
      </c>
      <c r="K20" s="131" t="s">
        <v>180</v>
      </c>
    </row>
    <row r="21" spans="1:12" ht="213" hidden="1" customHeight="1">
      <c r="A21" s="104"/>
      <c r="B21" s="113"/>
      <c r="C21" s="105"/>
      <c r="D21" s="106"/>
      <c r="E21" s="111"/>
      <c r="F21" s="108"/>
      <c r="G21" s="110"/>
      <c r="H21" s="108"/>
      <c r="I21" s="108"/>
      <c r="J21" s="107"/>
      <c r="K21" s="103"/>
      <c r="L21" s="15"/>
    </row>
    <row r="22" spans="1:12" s="28" customFormat="1" ht="46.5" customHeight="1">
      <c r="A22" s="23" t="s">
        <v>29</v>
      </c>
      <c r="B22" s="29" t="s">
        <v>30</v>
      </c>
      <c r="C22" s="23"/>
      <c r="D22" s="88">
        <f t="shared" si="0"/>
        <v>10289.6</v>
      </c>
      <c r="E22" s="40">
        <f>SUM(E23)</f>
        <v>9980.8000000000011</v>
      </c>
      <c r="F22" s="40">
        <f>SUM(F23)</f>
        <v>308.8</v>
      </c>
      <c r="G22" s="40">
        <f t="shared" si="1"/>
        <v>4545.2999999999993</v>
      </c>
      <c r="H22" s="40">
        <f>SUM(H23)</f>
        <v>4408.8999999999996</v>
      </c>
      <c r="I22" s="40">
        <f>SUM(I23)</f>
        <v>136.4</v>
      </c>
      <c r="J22" s="40">
        <f t="shared" si="2"/>
        <v>44.173728813559315</v>
      </c>
      <c r="K22" s="23"/>
    </row>
    <row r="23" spans="1:12" s="28" customFormat="1" ht="50.25" customHeight="1">
      <c r="A23" s="22" t="s">
        <v>34</v>
      </c>
      <c r="B23" s="24" t="s">
        <v>35</v>
      </c>
      <c r="C23" s="46" t="s">
        <v>26</v>
      </c>
      <c r="D23" s="88">
        <f t="shared" si="0"/>
        <v>10289.6</v>
      </c>
      <c r="E23" s="40">
        <f>SUM(E24,E27)</f>
        <v>9980.8000000000011</v>
      </c>
      <c r="F23" s="40">
        <f>SUM(F24,F27)</f>
        <v>308.8</v>
      </c>
      <c r="G23" s="40">
        <f t="shared" si="1"/>
        <v>4545.2999999999993</v>
      </c>
      <c r="H23" s="40">
        <f>SUM(H24,H27)</f>
        <v>4408.8999999999996</v>
      </c>
      <c r="I23" s="40">
        <f>SUM(I24,I27)</f>
        <v>136.4</v>
      </c>
      <c r="J23" s="40">
        <f t="shared" si="2"/>
        <v>44.173728813559315</v>
      </c>
      <c r="K23" s="23"/>
    </row>
    <row r="24" spans="1:12" s="15" customFormat="1" ht="251.25" customHeight="1">
      <c r="A24" s="132"/>
      <c r="B24" s="133" t="s">
        <v>27</v>
      </c>
      <c r="C24" s="214" t="s">
        <v>47</v>
      </c>
      <c r="D24" s="145">
        <f t="shared" si="0"/>
        <v>1151.6999999999998</v>
      </c>
      <c r="E24" s="174">
        <v>1117.0999999999999</v>
      </c>
      <c r="F24" s="174">
        <v>34.6</v>
      </c>
      <c r="G24" s="173">
        <f>SUM(H24:I26)</f>
        <v>245.3</v>
      </c>
      <c r="H24" s="174">
        <v>237.9</v>
      </c>
      <c r="I24" s="174">
        <v>7.4</v>
      </c>
      <c r="J24" s="178">
        <f t="shared" si="2"/>
        <v>21.298949379178612</v>
      </c>
      <c r="K24" s="236" t="s">
        <v>193</v>
      </c>
    </row>
    <row r="25" spans="1:12" s="15" customFormat="1" ht="409.5" customHeight="1">
      <c r="A25" s="151"/>
      <c r="B25" s="149" t="s">
        <v>46</v>
      </c>
      <c r="C25" s="214"/>
      <c r="D25" s="163"/>
      <c r="E25" s="174"/>
      <c r="F25" s="174"/>
      <c r="G25" s="174"/>
      <c r="H25" s="174"/>
      <c r="I25" s="174"/>
      <c r="J25" s="179"/>
      <c r="K25" s="237"/>
    </row>
    <row r="26" spans="1:12" s="15" customFormat="1" ht="409.5" customHeight="1">
      <c r="A26" s="152"/>
      <c r="B26" s="150"/>
      <c r="C26" s="215"/>
      <c r="D26" s="146"/>
      <c r="E26" s="175"/>
      <c r="F26" s="175"/>
      <c r="G26" s="175"/>
      <c r="H26" s="175"/>
      <c r="I26" s="175"/>
      <c r="J26" s="180"/>
      <c r="K26" s="238"/>
    </row>
    <row r="27" spans="1:12" s="15" customFormat="1" ht="339.75" customHeight="1">
      <c r="A27" s="147"/>
      <c r="B27" s="149" t="s">
        <v>48</v>
      </c>
      <c r="C27" s="241" t="s">
        <v>49</v>
      </c>
      <c r="D27" s="145">
        <f t="shared" si="0"/>
        <v>9137.9000000000015</v>
      </c>
      <c r="E27" s="202">
        <v>8863.7000000000007</v>
      </c>
      <c r="F27" s="202">
        <v>274.2</v>
      </c>
      <c r="G27" s="173">
        <f>SUM(H27:I32)</f>
        <v>4300</v>
      </c>
      <c r="H27" s="202">
        <v>4171</v>
      </c>
      <c r="I27" s="202">
        <v>129</v>
      </c>
      <c r="J27" s="178">
        <f t="shared" si="2"/>
        <v>47.056763589008412</v>
      </c>
      <c r="K27" s="141" t="s">
        <v>194</v>
      </c>
    </row>
    <row r="28" spans="1:12" s="15" customFormat="1" ht="309.75" customHeight="1">
      <c r="A28" s="213"/>
      <c r="B28" s="187"/>
      <c r="C28" s="242"/>
      <c r="D28" s="163"/>
      <c r="E28" s="203"/>
      <c r="F28" s="203"/>
      <c r="G28" s="174"/>
      <c r="H28" s="203"/>
      <c r="I28" s="203"/>
      <c r="J28" s="179"/>
      <c r="K28" s="142" t="s">
        <v>195</v>
      </c>
    </row>
    <row r="29" spans="1:12" s="15" customFormat="1" ht="409.5" customHeight="1">
      <c r="A29" s="213"/>
      <c r="B29" s="187"/>
      <c r="C29" s="242"/>
      <c r="D29" s="163"/>
      <c r="E29" s="203"/>
      <c r="F29" s="203"/>
      <c r="G29" s="174"/>
      <c r="H29" s="203"/>
      <c r="I29" s="203"/>
      <c r="J29" s="179"/>
      <c r="K29" s="142" t="s">
        <v>196</v>
      </c>
    </row>
    <row r="30" spans="1:12" s="15" customFormat="1" ht="338.25" customHeight="1">
      <c r="A30" s="213"/>
      <c r="B30" s="187"/>
      <c r="C30" s="242"/>
      <c r="D30" s="163"/>
      <c r="E30" s="203"/>
      <c r="F30" s="203"/>
      <c r="G30" s="174"/>
      <c r="H30" s="203"/>
      <c r="I30" s="203"/>
      <c r="J30" s="179"/>
      <c r="K30" s="134" t="s">
        <v>197</v>
      </c>
    </row>
    <row r="31" spans="1:12" s="15" customFormat="1" ht="251.25" hidden="1" customHeight="1">
      <c r="A31" s="213"/>
      <c r="B31" s="187"/>
      <c r="C31" s="242"/>
      <c r="D31" s="163"/>
      <c r="E31" s="203"/>
      <c r="F31" s="203"/>
      <c r="G31" s="174"/>
      <c r="H31" s="203"/>
      <c r="I31" s="203"/>
      <c r="J31" s="179"/>
      <c r="K31" s="99"/>
    </row>
    <row r="32" spans="1:12" s="15" customFormat="1" ht="220.5" hidden="1" customHeight="1">
      <c r="A32" s="148"/>
      <c r="B32" s="150"/>
      <c r="C32" s="214"/>
      <c r="D32" s="146"/>
      <c r="E32" s="204"/>
      <c r="F32" s="204"/>
      <c r="G32" s="175"/>
      <c r="H32" s="204"/>
      <c r="I32" s="204"/>
      <c r="J32" s="180"/>
      <c r="K32" s="100"/>
    </row>
    <row r="33" spans="1:12" s="28" customFormat="1" ht="81" customHeight="1">
      <c r="A33" s="23" t="s">
        <v>32</v>
      </c>
      <c r="B33" s="29" t="s">
        <v>33</v>
      </c>
      <c r="C33" s="23"/>
      <c r="D33" s="88">
        <f t="shared" si="0"/>
        <v>44071.5</v>
      </c>
      <c r="E33" s="40">
        <f>SUM(E34)</f>
        <v>41474.9</v>
      </c>
      <c r="F33" s="40">
        <f>SUM(F34)</f>
        <v>2596.6000000000004</v>
      </c>
      <c r="G33" s="40">
        <f t="shared" si="1"/>
        <v>9270.2999999999993</v>
      </c>
      <c r="H33" s="40">
        <f>SUM(H34)</f>
        <v>8621.4</v>
      </c>
      <c r="I33" s="40">
        <f>SUM(I34)</f>
        <v>648.9</v>
      </c>
      <c r="J33" s="40">
        <f t="shared" si="2"/>
        <v>21.034682277662434</v>
      </c>
      <c r="K33" s="23"/>
    </row>
    <row r="34" spans="1:12" s="30" customFormat="1" ht="79.5" customHeight="1">
      <c r="A34" s="22" t="s">
        <v>36</v>
      </c>
      <c r="B34" s="24" t="s">
        <v>37</v>
      </c>
      <c r="C34" s="46" t="s">
        <v>9</v>
      </c>
      <c r="D34" s="88">
        <f t="shared" si="0"/>
        <v>44071.5</v>
      </c>
      <c r="E34" s="40">
        <f>SUM(E35:E40)</f>
        <v>41474.9</v>
      </c>
      <c r="F34" s="40">
        <f>SUM(F35:F40)</f>
        <v>2596.6000000000004</v>
      </c>
      <c r="G34" s="40">
        <f t="shared" si="1"/>
        <v>9270.2999999999993</v>
      </c>
      <c r="H34" s="40">
        <f>SUM(H35,H37)</f>
        <v>8621.4</v>
      </c>
      <c r="I34" s="40">
        <f>SUM(I35,I37)</f>
        <v>648.9</v>
      </c>
      <c r="J34" s="40">
        <f t="shared" si="2"/>
        <v>21.034682277662434</v>
      </c>
      <c r="K34" s="22"/>
    </row>
    <row r="35" spans="1:12" s="15" customFormat="1" ht="171" customHeight="1">
      <c r="A35" s="132"/>
      <c r="B35" s="133" t="s">
        <v>50</v>
      </c>
      <c r="C35" s="135" t="s">
        <v>23</v>
      </c>
      <c r="D35" s="145">
        <f t="shared" si="0"/>
        <v>11756.2</v>
      </c>
      <c r="E35" s="174">
        <v>11095.1</v>
      </c>
      <c r="F35" s="175">
        <v>661.1</v>
      </c>
      <c r="G35" s="173">
        <f t="shared" si="1"/>
        <v>0</v>
      </c>
      <c r="H35" s="175"/>
      <c r="I35" s="175"/>
      <c r="J35" s="178">
        <f t="shared" si="2"/>
        <v>0</v>
      </c>
      <c r="K35" s="239" t="s">
        <v>181</v>
      </c>
    </row>
    <row r="36" spans="1:12" s="15" customFormat="1" ht="306" customHeight="1">
      <c r="A36" s="51"/>
      <c r="B36" s="58" t="s">
        <v>51</v>
      </c>
      <c r="C36" s="59" t="s">
        <v>177</v>
      </c>
      <c r="D36" s="146"/>
      <c r="E36" s="175"/>
      <c r="F36" s="212"/>
      <c r="G36" s="175"/>
      <c r="H36" s="212"/>
      <c r="I36" s="212"/>
      <c r="J36" s="180"/>
      <c r="K36" s="240"/>
    </row>
    <row r="37" spans="1:12" ht="147.75" customHeight="1">
      <c r="A37" s="51"/>
      <c r="B37" s="52" t="s">
        <v>52</v>
      </c>
      <c r="C37" s="53" t="s">
        <v>53</v>
      </c>
      <c r="D37" s="145">
        <f t="shared" si="0"/>
        <v>15988.6</v>
      </c>
      <c r="E37" s="173">
        <v>14869.4</v>
      </c>
      <c r="F37" s="173">
        <v>1119.2</v>
      </c>
      <c r="G37" s="173">
        <f t="shared" si="1"/>
        <v>9270.2999999999993</v>
      </c>
      <c r="H37" s="173">
        <v>8621.4</v>
      </c>
      <c r="I37" s="173">
        <v>648.9</v>
      </c>
      <c r="J37" s="178">
        <f t="shared" si="2"/>
        <v>57.980686238945246</v>
      </c>
      <c r="K37" s="181" t="s">
        <v>178</v>
      </c>
      <c r="L37" s="15"/>
    </row>
    <row r="38" spans="1:12" ht="261" customHeight="1">
      <c r="A38" s="51"/>
      <c r="B38" s="58" t="s">
        <v>54</v>
      </c>
      <c r="C38" s="59" t="s">
        <v>115</v>
      </c>
      <c r="D38" s="146"/>
      <c r="E38" s="175"/>
      <c r="F38" s="175"/>
      <c r="G38" s="175"/>
      <c r="H38" s="175"/>
      <c r="I38" s="175"/>
      <c r="J38" s="180"/>
      <c r="K38" s="183"/>
      <c r="L38" s="15"/>
    </row>
    <row r="39" spans="1:12" ht="132.75" customHeight="1">
      <c r="A39" s="147"/>
      <c r="B39" s="52" t="s">
        <v>175</v>
      </c>
      <c r="C39" s="53" t="s">
        <v>10</v>
      </c>
      <c r="D39" s="145">
        <f t="shared" si="0"/>
        <v>16326.699999999999</v>
      </c>
      <c r="E39" s="143">
        <v>15510.4</v>
      </c>
      <c r="F39" s="143">
        <v>816.3</v>
      </c>
      <c r="G39" s="143"/>
      <c r="H39" s="143">
        <v>0</v>
      </c>
      <c r="I39" s="143">
        <v>0</v>
      </c>
      <c r="J39" s="195"/>
      <c r="K39" s="193" t="s">
        <v>182</v>
      </c>
      <c r="L39" s="15"/>
    </row>
    <row r="40" spans="1:12" ht="239.25" customHeight="1">
      <c r="A40" s="148"/>
      <c r="B40" s="58"/>
      <c r="C40" s="59" t="s">
        <v>174</v>
      </c>
      <c r="D40" s="146"/>
      <c r="E40" s="144"/>
      <c r="F40" s="144"/>
      <c r="G40" s="144"/>
      <c r="H40" s="144"/>
      <c r="I40" s="144"/>
      <c r="J40" s="196"/>
      <c r="K40" s="194"/>
      <c r="L40" s="15"/>
    </row>
    <row r="41" spans="1:12" ht="345" customHeight="1">
      <c r="A41" s="51"/>
      <c r="B41" s="121" t="s">
        <v>185</v>
      </c>
      <c r="C41" s="53" t="s">
        <v>171</v>
      </c>
      <c r="D41" s="145">
        <f t="shared" ref="D41" si="3">SUM(E41:F41)</f>
        <v>0</v>
      </c>
      <c r="E41" s="173">
        <v>0</v>
      </c>
      <c r="F41" s="173">
        <v>0</v>
      </c>
      <c r="G41" s="173">
        <f t="shared" ref="G41" si="4">SUM(H41:I41)</f>
        <v>0</v>
      </c>
      <c r="H41" s="173">
        <v>0</v>
      </c>
      <c r="I41" s="173">
        <v>0</v>
      </c>
      <c r="J41" s="178">
        <v>0</v>
      </c>
      <c r="K41" s="181" t="s">
        <v>170</v>
      </c>
      <c r="L41" s="15"/>
    </row>
    <row r="42" spans="1:12" ht="408.75" customHeight="1">
      <c r="A42" s="147"/>
      <c r="B42" s="171" t="s">
        <v>176</v>
      </c>
      <c r="C42" s="169" t="s">
        <v>169</v>
      </c>
      <c r="D42" s="163"/>
      <c r="E42" s="174"/>
      <c r="F42" s="174"/>
      <c r="G42" s="174"/>
      <c r="H42" s="174"/>
      <c r="I42" s="174"/>
      <c r="J42" s="179"/>
      <c r="K42" s="182"/>
      <c r="L42" s="15"/>
    </row>
    <row r="43" spans="1:12" ht="395.25" customHeight="1">
      <c r="A43" s="148"/>
      <c r="B43" s="172"/>
      <c r="C43" s="170"/>
      <c r="D43" s="146"/>
      <c r="E43" s="175"/>
      <c r="F43" s="175"/>
      <c r="G43" s="175"/>
      <c r="H43" s="175"/>
      <c r="I43" s="175"/>
      <c r="J43" s="180"/>
      <c r="K43" s="183"/>
      <c r="L43" s="15"/>
    </row>
    <row r="44" spans="1:12" s="27" customFormat="1" ht="96.75" customHeight="1">
      <c r="A44" s="23" t="s">
        <v>186</v>
      </c>
      <c r="B44" s="29" t="s">
        <v>132</v>
      </c>
      <c r="C44" s="31"/>
      <c r="D44" s="88">
        <f t="shared" si="0"/>
        <v>0</v>
      </c>
      <c r="E44" s="41">
        <f>SUM(E45,E47)</f>
        <v>0</v>
      </c>
      <c r="F44" s="41">
        <f>SUM(F45,F47)</f>
        <v>0</v>
      </c>
      <c r="G44" s="40">
        <f t="shared" si="1"/>
        <v>0</v>
      </c>
      <c r="H44" s="41">
        <f>SUM(H45,H47)</f>
        <v>0</v>
      </c>
      <c r="I44" s="41">
        <f>SUM(I45,I47)</f>
        <v>0</v>
      </c>
      <c r="J44" s="40">
        <v>0</v>
      </c>
      <c r="K44" s="25"/>
    </row>
    <row r="45" spans="1:12" s="27" customFormat="1" ht="66">
      <c r="A45" s="22" t="s">
        <v>187</v>
      </c>
      <c r="B45" s="24" t="s">
        <v>38</v>
      </c>
      <c r="C45" s="47" t="s">
        <v>12</v>
      </c>
      <c r="D45" s="88">
        <f t="shared" si="0"/>
        <v>0</v>
      </c>
      <c r="E45" s="41">
        <f>SUM(E46)</f>
        <v>0</v>
      </c>
      <c r="F45" s="41">
        <f>SUM(F46)</f>
        <v>0</v>
      </c>
      <c r="G45" s="40">
        <f t="shared" si="1"/>
        <v>0</v>
      </c>
      <c r="H45" s="41">
        <f>SUM(H46)</f>
        <v>0</v>
      </c>
      <c r="I45" s="41">
        <f>SUM(I46)</f>
        <v>0</v>
      </c>
      <c r="J45" s="40">
        <v>0</v>
      </c>
      <c r="K45" s="32"/>
    </row>
    <row r="46" spans="1:12" ht="408.75" customHeight="1">
      <c r="A46" s="51"/>
      <c r="B46" s="58" t="s">
        <v>136</v>
      </c>
      <c r="C46" s="136" t="s">
        <v>13</v>
      </c>
      <c r="D46" s="123">
        <f t="shared" si="0"/>
        <v>0</v>
      </c>
      <c r="E46" s="137">
        <v>0</v>
      </c>
      <c r="F46" s="137">
        <v>0</v>
      </c>
      <c r="G46" s="90">
        <f t="shared" si="1"/>
        <v>0</v>
      </c>
      <c r="H46" s="137">
        <v>0</v>
      </c>
      <c r="I46" s="137">
        <v>0</v>
      </c>
      <c r="J46" s="124">
        <v>0</v>
      </c>
      <c r="K46" s="101" t="s">
        <v>172</v>
      </c>
      <c r="L46" s="15"/>
    </row>
    <row r="47" spans="1:12" s="27" customFormat="1" ht="141" customHeight="1">
      <c r="A47" s="140" t="s">
        <v>188</v>
      </c>
      <c r="B47" s="24" t="s">
        <v>39</v>
      </c>
      <c r="C47" s="47" t="s">
        <v>12</v>
      </c>
      <c r="D47" s="88">
        <f t="shared" si="0"/>
        <v>0</v>
      </c>
      <c r="E47" s="89">
        <f>SUM(E48)</f>
        <v>0</v>
      </c>
      <c r="F47" s="89">
        <f>SUM(F48)</f>
        <v>0</v>
      </c>
      <c r="G47" s="40">
        <f t="shared" si="1"/>
        <v>0</v>
      </c>
      <c r="H47" s="89">
        <f>SUM(H48)</f>
        <v>0</v>
      </c>
      <c r="I47" s="89">
        <f>SUM(I48)</f>
        <v>0</v>
      </c>
      <c r="J47" s="40">
        <v>0</v>
      </c>
      <c r="K47" s="33"/>
    </row>
    <row r="48" spans="1:12" ht="409.5" customHeight="1">
      <c r="A48" s="97"/>
      <c r="B48" s="138" t="s">
        <v>14</v>
      </c>
      <c r="C48" s="115" t="s">
        <v>15</v>
      </c>
      <c r="D48" s="118">
        <f t="shared" si="0"/>
        <v>0</v>
      </c>
      <c r="E48" s="139">
        <v>0</v>
      </c>
      <c r="F48" s="139">
        <v>0</v>
      </c>
      <c r="G48" s="116">
        <f t="shared" si="1"/>
        <v>0</v>
      </c>
      <c r="H48" s="139">
        <v>0</v>
      </c>
      <c r="I48" s="139">
        <v>0</v>
      </c>
      <c r="J48" s="129">
        <v>0</v>
      </c>
      <c r="K48" s="98" t="s">
        <v>183</v>
      </c>
      <c r="L48" s="15"/>
    </row>
    <row r="49" spans="1:12" s="27" customFormat="1" ht="156.75" customHeight="1">
      <c r="A49" s="23" t="s">
        <v>189</v>
      </c>
      <c r="B49" s="29" t="s">
        <v>40</v>
      </c>
      <c r="C49" s="47" t="s">
        <v>12</v>
      </c>
      <c r="D49" s="88">
        <f t="shared" si="0"/>
        <v>572</v>
      </c>
      <c r="E49" s="40">
        <f>SUM(E50,E57,E58,E60)</f>
        <v>0</v>
      </c>
      <c r="F49" s="40">
        <f>SUM(F50,F57,F58,F60)</f>
        <v>572</v>
      </c>
      <c r="G49" s="40">
        <f t="shared" si="1"/>
        <v>0</v>
      </c>
      <c r="H49" s="40">
        <f>SUM(H50,H57,H58,H60)</f>
        <v>0</v>
      </c>
      <c r="I49" s="40">
        <f>SUM(I50,I57,I58,I60)</f>
        <v>0</v>
      </c>
      <c r="J49" s="40">
        <f t="shared" si="2"/>
        <v>0</v>
      </c>
      <c r="K49" s="34"/>
    </row>
    <row r="50" spans="1:12" s="27" customFormat="1" ht="176.25" customHeight="1">
      <c r="A50" s="22" t="s">
        <v>41</v>
      </c>
      <c r="B50" s="24" t="s">
        <v>135</v>
      </c>
      <c r="C50" s="47" t="s">
        <v>12</v>
      </c>
      <c r="D50" s="88">
        <f t="shared" si="0"/>
        <v>572</v>
      </c>
      <c r="E50" s="40">
        <f>SUM(E51)</f>
        <v>0</v>
      </c>
      <c r="F50" s="40">
        <f>SUM(F51)</f>
        <v>572</v>
      </c>
      <c r="G50" s="40">
        <f t="shared" si="1"/>
        <v>0</v>
      </c>
      <c r="H50" s="40">
        <f>SUM(H51)</f>
        <v>0</v>
      </c>
      <c r="I50" s="40">
        <f>SUM(I51)</f>
        <v>0</v>
      </c>
      <c r="J50" s="40">
        <f t="shared" si="2"/>
        <v>0</v>
      </c>
      <c r="K50" s="25"/>
    </row>
    <row r="51" spans="1:12" ht="30.75" customHeight="1">
      <c r="A51" s="166"/>
      <c r="B51" s="164" t="s">
        <v>28</v>
      </c>
      <c r="C51" s="221" t="s">
        <v>16</v>
      </c>
      <c r="D51" s="145">
        <f t="shared" si="0"/>
        <v>572</v>
      </c>
      <c r="E51" s="173">
        <v>0</v>
      </c>
      <c r="F51" s="173">
        <v>572</v>
      </c>
      <c r="G51" s="173">
        <f t="shared" si="1"/>
        <v>0</v>
      </c>
      <c r="H51" s="173">
        <v>0</v>
      </c>
      <c r="I51" s="173"/>
      <c r="J51" s="184">
        <f t="shared" si="2"/>
        <v>0</v>
      </c>
      <c r="K51" s="149" t="s">
        <v>190</v>
      </c>
      <c r="L51" s="15"/>
    </row>
    <row r="52" spans="1:12" ht="30.75" customHeight="1">
      <c r="A52" s="167"/>
      <c r="B52" s="165"/>
      <c r="C52" s="222"/>
      <c r="D52" s="163"/>
      <c r="E52" s="174"/>
      <c r="F52" s="174"/>
      <c r="G52" s="174"/>
      <c r="H52" s="174"/>
      <c r="I52" s="174"/>
      <c r="J52" s="185"/>
      <c r="K52" s="187"/>
      <c r="L52" s="15"/>
    </row>
    <row r="53" spans="1:12" ht="30.75" customHeight="1">
      <c r="A53" s="167"/>
      <c r="B53" s="165"/>
      <c r="C53" s="222"/>
      <c r="D53" s="163"/>
      <c r="E53" s="174"/>
      <c r="F53" s="174"/>
      <c r="G53" s="174"/>
      <c r="H53" s="174"/>
      <c r="I53" s="174"/>
      <c r="J53" s="185"/>
      <c r="K53" s="187"/>
      <c r="L53" s="15"/>
    </row>
    <row r="54" spans="1:12" ht="30.75" customHeight="1">
      <c r="A54" s="167"/>
      <c r="B54" s="165"/>
      <c r="C54" s="222"/>
      <c r="D54" s="163"/>
      <c r="E54" s="174"/>
      <c r="F54" s="174"/>
      <c r="G54" s="174"/>
      <c r="H54" s="174"/>
      <c r="I54" s="174"/>
      <c r="J54" s="185"/>
      <c r="K54" s="187"/>
      <c r="L54" s="15"/>
    </row>
    <row r="55" spans="1:12" ht="113.25" customHeight="1">
      <c r="A55" s="167"/>
      <c r="B55" s="165"/>
      <c r="C55" s="222"/>
      <c r="D55" s="163"/>
      <c r="E55" s="174"/>
      <c r="F55" s="174"/>
      <c r="G55" s="174"/>
      <c r="H55" s="174"/>
      <c r="I55" s="174"/>
      <c r="J55" s="185"/>
      <c r="K55" s="187"/>
      <c r="L55" s="15"/>
    </row>
    <row r="56" spans="1:12" ht="201" customHeight="1">
      <c r="A56" s="168"/>
      <c r="B56" s="165"/>
      <c r="C56" s="222"/>
      <c r="D56" s="163"/>
      <c r="E56" s="174"/>
      <c r="F56" s="174"/>
      <c r="G56" s="174"/>
      <c r="H56" s="174"/>
      <c r="I56" s="174"/>
      <c r="J56" s="185"/>
      <c r="K56" s="187"/>
      <c r="L56" s="15"/>
    </row>
    <row r="57" spans="1:12" ht="408.75" customHeight="1">
      <c r="A57" s="35" t="s">
        <v>42</v>
      </c>
      <c r="B57" s="36" t="s">
        <v>112</v>
      </c>
      <c r="C57" s="48" t="s">
        <v>12</v>
      </c>
      <c r="D57" s="88">
        <f t="shared" si="0"/>
        <v>0</v>
      </c>
      <c r="E57" s="83">
        <v>0</v>
      </c>
      <c r="F57" s="92">
        <v>0</v>
      </c>
      <c r="G57" s="40">
        <f t="shared" si="1"/>
        <v>0</v>
      </c>
      <c r="H57" s="83">
        <v>0</v>
      </c>
      <c r="I57" s="83">
        <v>0</v>
      </c>
      <c r="J57" s="40">
        <v>0</v>
      </c>
      <c r="K57" s="102" t="s">
        <v>191</v>
      </c>
      <c r="L57" s="15"/>
    </row>
    <row r="58" spans="1:12" s="18" customFormat="1" ht="195.75" customHeight="1">
      <c r="A58" s="153" t="s">
        <v>200</v>
      </c>
      <c r="B58" s="155" t="s">
        <v>133</v>
      </c>
      <c r="C58" s="157" t="s">
        <v>12</v>
      </c>
      <c r="D58" s="159">
        <f t="shared" si="0"/>
        <v>0</v>
      </c>
      <c r="E58" s="161">
        <v>0</v>
      </c>
      <c r="F58" s="161">
        <v>0</v>
      </c>
      <c r="G58" s="161">
        <f t="shared" si="1"/>
        <v>0</v>
      </c>
      <c r="H58" s="161">
        <v>0</v>
      </c>
      <c r="I58" s="161">
        <v>0</v>
      </c>
      <c r="J58" s="161">
        <v>0</v>
      </c>
      <c r="K58" s="191" t="s">
        <v>192</v>
      </c>
      <c r="L58" s="19"/>
    </row>
    <row r="59" spans="1:12" s="18" customFormat="1" ht="79.5" customHeight="1">
      <c r="A59" s="154"/>
      <c r="B59" s="156"/>
      <c r="C59" s="158"/>
      <c r="D59" s="160"/>
      <c r="E59" s="162"/>
      <c r="F59" s="162"/>
      <c r="G59" s="162"/>
      <c r="H59" s="162"/>
      <c r="I59" s="162"/>
      <c r="J59" s="162"/>
      <c r="K59" s="192"/>
      <c r="L59" s="19"/>
    </row>
    <row r="60" spans="1:12" ht="30.75" customHeight="1">
      <c r="A60" s="153" t="s">
        <v>201</v>
      </c>
      <c r="B60" s="217" t="s">
        <v>45</v>
      </c>
      <c r="C60" s="157" t="s">
        <v>17</v>
      </c>
      <c r="D60" s="159">
        <f t="shared" si="0"/>
        <v>0</v>
      </c>
      <c r="E60" s="161">
        <f>SUM(E65:E67)</f>
        <v>0</v>
      </c>
      <c r="F60" s="161">
        <f>SUM(F65:F67)</f>
        <v>0</v>
      </c>
      <c r="G60" s="161">
        <f t="shared" si="1"/>
        <v>0</v>
      </c>
      <c r="H60" s="161">
        <f>SUM(H65:H67)</f>
        <v>0</v>
      </c>
      <c r="I60" s="161">
        <f>SUM(I65:I67)</f>
        <v>0</v>
      </c>
      <c r="J60" s="161">
        <v>0</v>
      </c>
      <c r="K60" s="188" t="s">
        <v>173</v>
      </c>
      <c r="L60" s="15"/>
    </row>
    <row r="61" spans="1:12" ht="409.5" customHeight="1">
      <c r="A61" s="216"/>
      <c r="B61" s="218"/>
      <c r="C61" s="223"/>
      <c r="D61" s="224"/>
      <c r="E61" s="186"/>
      <c r="F61" s="186"/>
      <c r="G61" s="186"/>
      <c r="H61" s="186"/>
      <c r="I61" s="186"/>
      <c r="J61" s="186"/>
      <c r="K61" s="189"/>
      <c r="L61" s="15"/>
    </row>
    <row r="62" spans="1:12" ht="318" customHeight="1">
      <c r="A62" s="216"/>
      <c r="B62" s="218"/>
      <c r="C62" s="223"/>
      <c r="D62" s="224"/>
      <c r="E62" s="186"/>
      <c r="F62" s="186"/>
      <c r="G62" s="186"/>
      <c r="H62" s="186"/>
      <c r="I62" s="186"/>
      <c r="J62" s="186"/>
      <c r="K62" s="189"/>
      <c r="L62" s="15"/>
    </row>
    <row r="63" spans="1:12" ht="409.5" hidden="1" customHeight="1">
      <c r="A63" s="154"/>
      <c r="B63" s="219"/>
      <c r="C63" s="158"/>
      <c r="D63" s="160"/>
      <c r="E63" s="162"/>
      <c r="F63" s="162"/>
      <c r="G63" s="162"/>
      <c r="H63" s="162"/>
      <c r="I63" s="162"/>
      <c r="J63" s="162"/>
      <c r="K63" s="190"/>
      <c r="L63" s="15"/>
    </row>
    <row r="64" spans="1:12" s="16" customFormat="1" ht="66">
      <c r="A64" s="23" t="s">
        <v>202</v>
      </c>
      <c r="B64" s="29" t="s">
        <v>44</v>
      </c>
      <c r="C64" s="23" t="s">
        <v>17</v>
      </c>
      <c r="D64" s="88">
        <f t="shared" si="0"/>
        <v>0</v>
      </c>
      <c r="E64" s="40">
        <f>SUM(E65)</f>
        <v>0</v>
      </c>
      <c r="F64" s="40">
        <f>SUM(F65)</f>
        <v>0</v>
      </c>
      <c r="G64" s="40">
        <f t="shared" si="1"/>
        <v>0</v>
      </c>
      <c r="H64" s="40">
        <f>SUM(H65)</f>
        <v>0</v>
      </c>
      <c r="I64" s="40">
        <f>SUM(I65)</f>
        <v>0</v>
      </c>
      <c r="J64" s="40">
        <v>0</v>
      </c>
      <c r="K64" s="23"/>
      <c r="L64" s="17"/>
    </row>
    <row r="65" spans="1:12" ht="251.25" customHeight="1">
      <c r="A65" s="206" t="s">
        <v>203</v>
      </c>
      <c r="B65" s="208" t="s">
        <v>43</v>
      </c>
      <c r="C65" s="210" t="s">
        <v>17</v>
      </c>
      <c r="D65" s="159">
        <f t="shared" si="0"/>
        <v>0</v>
      </c>
      <c r="E65" s="161">
        <f>SUM(E67)</f>
        <v>0</v>
      </c>
      <c r="F65" s="161">
        <f>SUM(F67)</f>
        <v>0</v>
      </c>
      <c r="G65" s="161">
        <f t="shared" si="1"/>
        <v>0</v>
      </c>
      <c r="H65" s="161">
        <f>SUM(H67)</f>
        <v>0</v>
      </c>
      <c r="I65" s="161">
        <f>SUM(I67)</f>
        <v>0</v>
      </c>
      <c r="J65" s="161">
        <v>0</v>
      </c>
      <c r="K65" s="234" t="s">
        <v>152</v>
      </c>
      <c r="L65" s="15"/>
    </row>
    <row r="66" spans="1:12" ht="303.75" customHeight="1">
      <c r="A66" s="207"/>
      <c r="B66" s="209"/>
      <c r="C66" s="211"/>
      <c r="D66" s="160"/>
      <c r="E66" s="162"/>
      <c r="F66" s="162"/>
      <c r="G66" s="162"/>
      <c r="H66" s="162"/>
      <c r="I66" s="162"/>
      <c r="J66" s="162"/>
      <c r="K66" s="235"/>
      <c r="L66" s="15"/>
    </row>
    <row r="67" spans="1:12" ht="45" customHeight="1">
      <c r="A67" s="14"/>
      <c r="B67" s="4"/>
      <c r="C67" s="3"/>
      <c r="D67" s="82">
        <f t="shared" si="0"/>
        <v>0</v>
      </c>
      <c r="E67" s="81"/>
      <c r="F67" s="90"/>
      <c r="G67" s="86">
        <f t="shared" si="1"/>
        <v>0</v>
      </c>
      <c r="H67" s="81"/>
      <c r="I67" s="81"/>
      <c r="J67" s="39">
        <v>0</v>
      </c>
      <c r="K67" s="70"/>
      <c r="L67" s="15"/>
    </row>
    <row r="68" spans="1:12" ht="73.5" customHeight="1">
      <c r="B68" s="5"/>
      <c r="C68" s="6"/>
      <c r="D68" s="6"/>
      <c r="E68" s="7"/>
      <c r="F68" s="7"/>
      <c r="G68" s="7"/>
      <c r="H68" s="7"/>
      <c r="I68" s="7"/>
      <c r="J68" s="7"/>
      <c r="K68" s="8"/>
      <c r="L68" s="15"/>
    </row>
    <row r="69" spans="1:12" ht="32.25" customHeight="1">
      <c r="B69" s="226" t="s">
        <v>24</v>
      </c>
      <c r="C69" s="226"/>
      <c r="D69" s="226"/>
      <c r="E69" s="226"/>
      <c r="F69" s="226"/>
      <c r="G69" s="80"/>
      <c r="H69" s="10"/>
      <c r="I69" s="10"/>
      <c r="J69" s="10"/>
      <c r="K69" s="69" t="s">
        <v>25</v>
      </c>
      <c r="L69" s="15"/>
    </row>
    <row r="70" spans="1:12" ht="38.25" customHeight="1">
      <c r="B70" s="73"/>
      <c r="C70" s="73"/>
      <c r="D70" s="80"/>
      <c r="E70" s="73"/>
      <c r="F70" s="91"/>
      <c r="G70" s="80"/>
      <c r="H70" s="10"/>
      <c r="I70" s="10"/>
      <c r="J70" s="10"/>
      <c r="K70" s="69"/>
      <c r="L70" s="15"/>
    </row>
    <row r="71" spans="1:12" ht="54.75" customHeight="1">
      <c r="B71" s="73"/>
      <c r="C71" s="73"/>
      <c r="D71" s="80"/>
      <c r="E71" s="73"/>
      <c r="F71" s="91"/>
      <c r="G71" s="80"/>
      <c r="H71" s="10"/>
      <c r="I71" s="10"/>
      <c r="J71" s="10"/>
      <c r="K71" s="69"/>
      <c r="L71" s="15"/>
    </row>
    <row r="72" spans="1:12" ht="49.5" customHeight="1">
      <c r="B72" s="73"/>
      <c r="C72" s="73"/>
      <c r="D72" s="80"/>
      <c r="E72" s="73"/>
      <c r="F72" s="91"/>
      <c r="G72" s="80"/>
      <c r="H72" s="10"/>
      <c r="I72" s="10"/>
      <c r="J72" s="10"/>
      <c r="K72" s="69"/>
      <c r="L72" s="15"/>
    </row>
    <row r="73" spans="1:12" ht="45.75" customHeight="1">
      <c r="B73" s="73"/>
      <c r="C73" s="73"/>
      <c r="D73" s="80"/>
      <c r="E73" s="73"/>
      <c r="F73" s="91"/>
      <c r="G73" s="80"/>
      <c r="H73" s="10"/>
      <c r="I73" s="10"/>
      <c r="J73" s="10"/>
      <c r="K73" s="69"/>
      <c r="L73" s="15"/>
    </row>
    <row r="74" spans="1:12" ht="47.25" customHeight="1">
      <c r="B74" s="68" t="s">
        <v>138</v>
      </c>
      <c r="C74" s="73"/>
      <c r="D74" s="80"/>
      <c r="E74" s="73"/>
      <c r="F74" s="91"/>
      <c r="G74" s="80"/>
      <c r="H74" s="10"/>
      <c r="I74" s="10"/>
      <c r="J74" s="10"/>
      <c r="K74" s="69"/>
      <c r="L74" s="15"/>
    </row>
    <row r="75" spans="1:12" ht="36.75" customHeight="1">
      <c r="B75" s="68" t="s">
        <v>139</v>
      </c>
      <c r="C75" s="73"/>
      <c r="D75" s="80"/>
      <c r="E75" s="73"/>
      <c r="F75" s="91"/>
      <c r="G75" s="80"/>
      <c r="H75" s="10"/>
      <c r="I75" s="10"/>
      <c r="J75" s="10"/>
      <c r="K75" s="69"/>
      <c r="L75" s="15"/>
    </row>
    <row r="76" spans="1:12" ht="36" customHeight="1">
      <c r="B76" s="68" t="s">
        <v>154</v>
      </c>
      <c r="C76" s="12"/>
      <c r="D76" s="12"/>
      <c r="E76" s="13"/>
      <c r="F76" s="13"/>
      <c r="G76" s="13"/>
      <c r="H76" s="10"/>
      <c r="I76" s="10"/>
      <c r="J76" s="10"/>
      <c r="K76" s="11"/>
      <c r="L76" s="15"/>
    </row>
    <row r="77" spans="1:12" ht="36" customHeight="1">
      <c r="B77" s="68" t="s">
        <v>155</v>
      </c>
      <c r="C77" s="12"/>
      <c r="D77" s="12"/>
      <c r="E77" s="13"/>
      <c r="F77" s="13"/>
      <c r="G77" s="13"/>
      <c r="H77" s="10"/>
      <c r="I77" s="10"/>
      <c r="J77" s="10"/>
      <c r="K77" s="11"/>
      <c r="L77" s="15"/>
    </row>
    <row r="78" spans="1:12" ht="37.5" customHeight="1">
      <c r="B78" s="68" t="s">
        <v>153</v>
      </c>
      <c r="C78" s="12"/>
      <c r="D78" s="12"/>
      <c r="E78" s="13"/>
      <c r="F78" s="13"/>
      <c r="G78" s="13"/>
      <c r="H78" s="10"/>
      <c r="I78" s="10"/>
      <c r="J78" s="10"/>
      <c r="K78" s="11"/>
      <c r="L78" s="15"/>
    </row>
    <row r="79" spans="1:12" ht="28.5" customHeight="1">
      <c r="B79" s="68"/>
      <c r="C79" s="12"/>
      <c r="D79" s="12"/>
      <c r="E79" s="13"/>
      <c r="F79" s="13"/>
      <c r="G79" s="13"/>
      <c r="H79" s="10"/>
      <c r="I79" s="10"/>
      <c r="J79" s="10"/>
      <c r="K79" s="11"/>
      <c r="L79" s="15"/>
    </row>
    <row r="80" spans="1:12" ht="33.75" customHeight="1">
      <c r="B80" s="1"/>
      <c r="C80" s="6"/>
      <c r="D80" s="6"/>
      <c r="E80" s="7"/>
      <c r="F80" s="7"/>
      <c r="G80" s="7"/>
      <c r="H80" s="7"/>
      <c r="I80" s="7"/>
      <c r="J80" s="7"/>
      <c r="K80" s="8"/>
      <c r="L80" s="15"/>
    </row>
    <row r="81" spans="1:12" ht="73.5" customHeight="1">
      <c r="B81" s="227" t="s">
        <v>141</v>
      </c>
      <c r="C81" s="227"/>
      <c r="D81" s="227"/>
      <c r="E81" s="227"/>
      <c r="F81" s="227"/>
      <c r="G81" s="227"/>
      <c r="H81" s="227"/>
      <c r="I81" s="227"/>
      <c r="J81" s="227"/>
      <c r="K81" s="227"/>
      <c r="L81" s="15"/>
    </row>
    <row r="82" spans="1:12" ht="37.5" customHeight="1">
      <c r="B82" s="231" t="s">
        <v>18</v>
      </c>
      <c r="C82" s="220" t="s">
        <v>19</v>
      </c>
      <c r="D82" s="197" t="s">
        <v>3</v>
      </c>
      <c r="E82" s="198"/>
      <c r="F82" s="199"/>
      <c r="G82" s="197" t="s">
        <v>4</v>
      </c>
      <c r="H82" s="198"/>
      <c r="I82" s="199"/>
      <c r="J82" s="112"/>
      <c r="K82" s="230" t="s">
        <v>5</v>
      </c>
      <c r="L82" s="15"/>
    </row>
    <row r="83" spans="1:12" ht="27.75">
      <c r="B83" s="231"/>
      <c r="C83" s="220"/>
      <c r="D83" s="197" t="s">
        <v>6</v>
      </c>
      <c r="E83" s="198"/>
      <c r="F83" s="199"/>
      <c r="G83" s="197" t="s">
        <v>6</v>
      </c>
      <c r="H83" s="198"/>
      <c r="I83" s="199"/>
      <c r="J83" s="112"/>
      <c r="K83" s="230"/>
      <c r="L83" s="15"/>
    </row>
    <row r="84" spans="1:12" ht="27.75" customHeight="1">
      <c r="B84" s="231"/>
      <c r="C84" s="220"/>
      <c r="D84" s="200" t="s">
        <v>20</v>
      </c>
      <c r="E84" s="220" t="s">
        <v>7</v>
      </c>
      <c r="F84" s="215" t="s">
        <v>8</v>
      </c>
      <c r="G84" s="200" t="s">
        <v>20</v>
      </c>
      <c r="H84" s="220" t="s">
        <v>7</v>
      </c>
      <c r="I84" s="220" t="s">
        <v>8</v>
      </c>
      <c r="J84" s="109"/>
      <c r="K84" s="230"/>
      <c r="L84" s="15"/>
    </row>
    <row r="85" spans="1:12" ht="42" customHeight="1">
      <c r="B85" s="231"/>
      <c r="C85" s="220"/>
      <c r="D85" s="201"/>
      <c r="E85" s="220"/>
      <c r="F85" s="215"/>
      <c r="G85" s="201"/>
      <c r="H85" s="220"/>
      <c r="I85" s="220"/>
      <c r="J85" s="109"/>
      <c r="K85" s="230"/>
      <c r="L85" s="15"/>
    </row>
    <row r="86" spans="1:12" ht="33">
      <c r="B86" s="232" t="s">
        <v>20</v>
      </c>
      <c r="C86" s="233"/>
      <c r="D86" s="84">
        <f>SUM(E86:F86)</f>
        <v>170857.2</v>
      </c>
      <c r="E86" s="20">
        <f>SUM(E87,E93,E95,E97,E99,E102,E104,E106,E108,E110,E112,E114,E116,E118)</f>
        <v>145687.1</v>
      </c>
      <c r="F86" s="56">
        <f>SUM(F87,F93,F95,F97,F99,F102,F104,F106,F108,F110,F112,F114,F116,F118)</f>
        <v>25170.1</v>
      </c>
      <c r="G86" s="20">
        <f>SUM(H86:I86)</f>
        <v>31761.200000000001</v>
      </c>
      <c r="H86" s="20">
        <f>SUM(H87,H93,H95,H97,H99,H102,H104,H106,H108,H110,H112,H114,H116,H118)</f>
        <v>28357.9</v>
      </c>
      <c r="I86" s="20">
        <f>SUM(I87,I93,I95,I97,I99,I102,I104,I106,I108,I110,I112,I114,I116,I118)</f>
        <v>3403.2999999999997</v>
      </c>
      <c r="J86" s="39">
        <f>G86/D86*100</f>
        <v>18.589324886513413</v>
      </c>
      <c r="K86" s="9"/>
      <c r="L86" s="15"/>
    </row>
    <row r="87" spans="1:12" ht="138.75" customHeight="1">
      <c r="A87" s="15"/>
      <c r="B87" s="52" t="s">
        <v>21</v>
      </c>
      <c r="C87" s="52" t="s">
        <v>0</v>
      </c>
      <c r="D87" s="56">
        <f>SUM(E87:F87)</f>
        <v>12526.7</v>
      </c>
      <c r="E87" s="56">
        <f>SUM(E88:E92)</f>
        <v>0</v>
      </c>
      <c r="F87" s="56">
        <f>SUM(F88:F92)</f>
        <v>12526.7</v>
      </c>
      <c r="G87" s="56">
        <f>SUM(H87:I87)</f>
        <v>0</v>
      </c>
      <c r="H87" s="56">
        <f>SUM(H88:H92)</f>
        <v>0</v>
      </c>
      <c r="I87" s="56">
        <f>SUM(I88:I92)</f>
        <v>0</v>
      </c>
      <c r="J87" s="39">
        <f t="shared" ref="J87:J98" si="5">G87/D87*100</f>
        <v>0</v>
      </c>
      <c r="K87" s="57" t="s">
        <v>22</v>
      </c>
      <c r="L87" s="15"/>
    </row>
    <row r="88" spans="1:12" ht="141" customHeight="1">
      <c r="A88" s="15"/>
      <c r="B88" s="58" t="s">
        <v>62</v>
      </c>
      <c r="C88" s="59" t="s">
        <v>113</v>
      </c>
      <c r="D88" s="60">
        <f t="shared" ref="D88:D133" si="6">SUM(E88:F88)</f>
        <v>1176.7</v>
      </c>
      <c r="E88" s="60"/>
      <c r="F88" s="60">
        <v>1176.7</v>
      </c>
      <c r="G88" s="85">
        <f t="shared" ref="G88:G133" si="7">SUM(H88:I88)</f>
        <v>0</v>
      </c>
      <c r="H88" s="60"/>
      <c r="I88" s="60"/>
      <c r="J88" s="39">
        <f t="shared" si="5"/>
        <v>0</v>
      </c>
      <c r="K88" s="78" t="s">
        <v>142</v>
      </c>
      <c r="L88" s="15"/>
    </row>
    <row r="89" spans="1:12" ht="210" customHeight="1">
      <c r="A89" s="15"/>
      <c r="B89" s="58" t="s">
        <v>63</v>
      </c>
      <c r="C89" s="59" t="s">
        <v>114</v>
      </c>
      <c r="D89" s="60">
        <f t="shared" si="6"/>
        <v>350</v>
      </c>
      <c r="E89" s="60"/>
      <c r="F89" s="60">
        <v>350</v>
      </c>
      <c r="G89" s="85">
        <f t="shared" si="7"/>
        <v>0</v>
      </c>
      <c r="H89" s="60"/>
      <c r="I89" s="60"/>
      <c r="J89" s="39">
        <f t="shared" si="5"/>
        <v>0</v>
      </c>
      <c r="K89" s="61" t="s">
        <v>143</v>
      </c>
      <c r="L89" s="15"/>
    </row>
    <row r="90" spans="1:12" ht="260.25" customHeight="1">
      <c r="A90" s="15"/>
      <c r="B90" s="58" t="s">
        <v>120</v>
      </c>
      <c r="C90" s="59" t="s">
        <v>121</v>
      </c>
      <c r="D90" s="60">
        <f t="shared" si="6"/>
        <v>4800</v>
      </c>
      <c r="E90" s="60"/>
      <c r="F90" s="60">
        <v>4800</v>
      </c>
      <c r="G90" s="60">
        <f t="shared" si="7"/>
        <v>0</v>
      </c>
      <c r="H90" s="60"/>
      <c r="I90" s="60"/>
      <c r="J90" s="39">
        <f t="shared" si="5"/>
        <v>0</v>
      </c>
      <c r="K90" s="61" t="s">
        <v>148</v>
      </c>
      <c r="L90" s="15"/>
    </row>
    <row r="91" spans="1:12" ht="377.25" customHeight="1">
      <c r="A91" s="15"/>
      <c r="B91" s="58" t="s">
        <v>122</v>
      </c>
      <c r="C91" s="59" t="s">
        <v>121</v>
      </c>
      <c r="D91" s="60">
        <f t="shared" si="6"/>
        <v>3200</v>
      </c>
      <c r="E91" s="60"/>
      <c r="F91" s="60">
        <v>3200</v>
      </c>
      <c r="G91" s="85">
        <f t="shared" si="7"/>
        <v>0</v>
      </c>
      <c r="H91" s="60"/>
      <c r="I91" s="60"/>
      <c r="J91" s="39">
        <f>G91/D91*100</f>
        <v>0</v>
      </c>
      <c r="K91" s="61" t="s">
        <v>146</v>
      </c>
      <c r="L91" s="15"/>
    </row>
    <row r="92" spans="1:12" ht="174.75" customHeight="1">
      <c r="A92" s="15"/>
      <c r="B92" s="58" t="s">
        <v>123</v>
      </c>
      <c r="C92" s="59" t="s">
        <v>114</v>
      </c>
      <c r="D92" s="60">
        <f>SUM(E92:F92)</f>
        <v>3000</v>
      </c>
      <c r="E92" s="60"/>
      <c r="F92" s="60">
        <v>3000</v>
      </c>
      <c r="G92" s="60">
        <f t="shared" si="7"/>
        <v>0</v>
      </c>
      <c r="H92" s="60"/>
      <c r="I92" s="60"/>
      <c r="J92" s="39">
        <f t="shared" si="5"/>
        <v>0</v>
      </c>
      <c r="K92" s="61"/>
      <c r="L92" s="15"/>
    </row>
    <row r="93" spans="1:12" ht="87.75" customHeight="1">
      <c r="A93" s="15"/>
      <c r="B93" s="52" t="s">
        <v>73</v>
      </c>
      <c r="C93" s="53" t="s">
        <v>26</v>
      </c>
      <c r="D93" s="56">
        <f t="shared" si="6"/>
        <v>62.8</v>
      </c>
      <c r="E93" s="56">
        <f>SUM(E94)</f>
        <v>59</v>
      </c>
      <c r="F93" s="56">
        <f t="shared" ref="F93:I93" si="8">SUM(F94)</f>
        <v>3.8</v>
      </c>
      <c r="G93" s="20">
        <f t="shared" si="7"/>
        <v>62.8</v>
      </c>
      <c r="H93" s="56">
        <f t="shared" si="8"/>
        <v>59</v>
      </c>
      <c r="I93" s="56">
        <f t="shared" si="8"/>
        <v>3.8</v>
      </c>
      <c r="J93" s="39">
        <f t="shared" si="5"/>
        <v>100</v>
      </c>
      <c r="K93" s="62"/>
      <c r="L93" s="15"/>
    </row>
    <row r="94" spans="1:12" ht="86.25" customHeight="1">
      <c r="A94" s="15"/>
      <c r="B94" s="58" t="s">
        <v>74</v>
      </c>
      <c r="C94" s="59"/>
      <c r="D94" s="60">
        <f t="shared" si="6"/>
        <v>62.8</v>
      </c>
      <c r="E94" s="60">
        <v>59</v>
      </c>
      <c r="F94" s="60">
        <v>3.8</v>
      </c>
      <c r="G94" s="60">
        <f t="shared" si="7"/>
        <v>62.8</v>
      </c>
      <c r="H94" s="60">
        <v>59</v>
      </c>
      <c r="I94" s="60">
        <v>3.8</v>
      </c>
      <c r="J94" s="39">
        <f t="shared" si="5"/>
        <v>100</v>
      </c>
      <c r="K94" s="61" t="s">
        <v>184</v>
      </c>
      <c r="L94" s="15"/>
    </row>
    <row r="95" spans="1:12" ht="108.75" customHeight="1">
      <c r="A95" s="15"/>
      <c r="B95" s="52" t="s">
        <v>75</v>
      </c>
      <c r="C95" s="53" t="s">
        <v>77</v>
      </c>
      <c r="D95" s="56">
        <f t="shared" si="6"/>
        <v>1008.1</v>
      </c>
      <c r="E95" s="56">
        <f>SUM(E96)</f>
        <v>947.6</v>
      </c>
      <c r="F95" s="56">
        <f t="shared" ref="F95:I95" si="9">SUM(F96)</f>
        <v>60.5</v>
      </c>
      <c r="G95" s="20">
        <f t="shared" si="7"/>
        <v>529.1</v>
      </c>
      <c r="H95" s="56">
        <f t="shared" si="9"/>
        <v>497.3</v>
      </c>
      <c r="I95" s="56">
        <f t="shared" si="9"/>
        <v>31.8</v>
      </c>
      <c r="J95" s="39">
        <f t="shared" si="5"/>
        <v>52.484872532486861</v>
      </c>
      <c r="K95" s="62"/>
      <c r="L95" s="15"/>
    </row>
    <row r="96" spans="1:12" ht="205.5" customHeight="1">
      <c r="A96" s="15"/>
      <c r="B96" s="58" t="s">
        <v>76</v>
      </c>
      <c r="C96" s="59" t="s">
        <v>104</v>
      </c>
      <c r="D96" s="60">
        <f t="shared" si="6"/>
        <v>1008.1</v>
      </c>
      <c r="E96" s="60">
        <v>947.6</v>
      </c>
      <c r="F96" s="60">
        <v>60.5</v>
      </c>
      <c r="G96" s="60">
        <f t="shared" si="7"/>
        <v>529.1</v>
      </c>
      <c r="H96" s="60">
        <v>497.3</v>
      </c>
      <c r="I96" s="60">
        <v>31.8</v>
      </c>
      <c r="J96" s="39">
        <f t="shared" si="5"/>
        <v>52.484872532486861</v>
      </c>
      <c r="K96" s="95" t="s">
        <v>159</v>
      </c>
      <c r="L96" s="15"/>
    </row>
    <row r="97" spans="1:12" ht="87" customHeight="1">
      <c r="A97" s="15"/>
      <c r="B97" s="52" t="s">
        <v>81</v>
      </c>
      <c r="C97" s="63" t="s">
        <v>26</v>
      </c>
      <c r="D97" s="56">
        <f t="shared" si="6"/>
        <v>645.59999999999991</v>
      </c>
      <c r="E97" s="56">
        <f>SUM(E98)</f>
        <v>606.79999999999995</v>
      </c>
      <c r="F97" s="56">
        <f t="shared" ref="F97:I97" si="10">SUM(F98)</f>
        <v>38.799999999999997</v>
      </c>
      <c r="G97" s="20">
        <f t="shared" si="7"/>
        <v>0</v>
      </c>
      <c r="H97" s="56">
        <f t="shared" si="10"/>
        <v>0</v>
      </c>
      <c r="I97" s="56">
        <f t="shared" si="10"/>
        <v>0</v>
      </c>
      <c r="J97" s="39">
        <f t="shared" si="5"/>
        <v>0</v>
      </c>
      <c r="K97" s="62"/>
      <c r="L97" s="15"/>
    </row>
    <row r="98" spans="1:12" ht="378" customHeight="1">
      <c r="A98" s="15"/>
      <c r="B98" s="58" t="s">
        <v>82</v>
      </c>
      <c r="C98" s="59" t="s">
        <v>101</v>
      </c>
      <c r="D98" s="60">
        <f t="shared" si="6"/>
        <v>645.59999999999991</v>
      </c>
      <c r="E98" s="60">
        <v>606.79999999999995</v>
      </c>
      <c r="F98" s="60">
        <v>38.799999999999997</v>
      </c>
      <c r="G98" s="60">
        <f t="shared" si="7"/>
        <v>0</v>
      </c>
      <c r="H98" s="60"/>
      <c r="I98" s="60"/>
      <c r="J98" s="39">
        <f t="shared" si="5"/>
        <v>0</v>
      </c>
      <c r="K98" s="61" t="s">
        <v>116</v>
      </c>
      <c r="L98" s="15"/>
    </row>
    <row r="99" spans="1:12" ht="66">
      <c r="A99" s="15"/>
      <c r="B99" s="52" t="s">
        <v>84</v>
      </c>
      <c r="C99" s="53" t="s">
        <v>26</v>
      </c>
      <c r="D99" s="56">
        <f t="shared" si="6"/>
        <v>4704.8</v>
      </c>
      <c r="E99" s="56">
        <f>SUM(E100)</f>
        <v>4422.5</v>
      </c>
      <c r="F99" s="56">
        <f t="shared" ref="F99:I99" si="11">SUM(F100)</f>
        <v>282.3</v>
      </c>
      <c r="G99" s="20">
        <f t="shared" si="7"/>
        <v>3594.2</v>
      </c>
      <c r="H99" s="56">
        <f t="shared" si="11"/>
        <v>3378.6</v>
      </c>
      <c r="I99" s="56">
        <f t="shared" si="11"/>
        <v>215.6</v>
      </c>
      <c r="J99" s="39">
        <f>G99/D99*100</f>
        <v>76.394320693759553</v>
      </c>
      <c r="K99" s="62"/>
      <c r="L99" s="15"/>
    </row>
    <row r="100" spans="1:12" ht="218.25" customHeight="1">
      <c r="A100" s="205"/>
      <c r="B100" s="169" t="s">
        <v>105</v>
      </c>
      <c r="C100" s="169" t="s">
        <v>106</v>
      </c>
      <c r="D100" s="143">
        <f t="shared" si="6"/>
        <v>4704.8</v>
      </c>
      <c r="E100" s="143">
        <v>4422.5</v>
      </c>
      <c r="F100" s="143">
        <v>282.3</v>
      </c>
      <c r="G100" s="143">
        <v>3594.2</v>
      </c>
      <c r="H100" s="143">
        <v>3378.6</v>
      </c>
      <c r="I100" s="143">
        <v>215.6</v>
      </c>
      <c r="J100" s="143">
        <v>76.394320693759553</v>
      </c>
      <c r="K100" s="176" t="s">
        <v>160</v>
      </c>
      <c r="L100" s="15"/>
    </row>
    <row r="101" spans="1:12" ht="219.75" customHeight="1">
      <c r="A101" s="205"/>
      <c r="B101" s="170"/>
      <c r="C101" s="170"/>
      <c r="D101" s="144"/>
      <c r="E101" s="144"/>
      <c r="F101" s="144"/>
      <c r="G101" s="144"/>
      <c r="H101" s="144"/>
      <c r="I101" s="144"/>
      <c r="J101" s="144"/>
      <c r="K101" s="177"/>
      <c r="L101" s="15"/>
    </row>
    <row r="102" spans="1:12" ht="78.75" customHeight="1">
      <c r="A102" s="15"/>
      <c r="B102" s="52" t="s">
        <v>64</v>
      </c>
      <c r="C102" s="53" t="s">
        <v>65</v>
      </c>
      <c r="D102" s="56">
        <f t="shared" si="6"/>
        <v>2986.6</v>
      </c>
      <c r="E102" s="56">
        <f>SUM(E103)</f>
        <v>1732.3</v>
      </c>
      <c r="F102" s="56">
        <f t="shared" ref="F102:I102" si="12">SUM(F103)</f>
        <v>1254.3</v>
      </c>
      <c r="G102" s="20">
        <f t="shared" si="7"/>
        <v>2986.5</v>
      </c>
      <c r="H102" s="56">
        <f t="shared" si="12"/>
        <v>1732.2</v>
      </c>
      <c r="I102" s="56">
        <f t="shared" si="12"/>
        <v>1254.3</v>
      </c>
      <c r="J102" s="39">
        <f t="shared" ref="J102:J133" si="13">G102/D102*100</f>
        <v>99.996651710975698</v>
      </c>
      <c r="K102" s="62"/>
      <c r="L102" s="15"/>
    </row>
    <row r="103" spans="1:12" ht="141" customHeight="1">
      <c r="A103" s="15"/>
      <c r="B103" s="58" t="s">
        <v>66</v>
      </c>
      <c r="C103" s="59" t="s">
        <v>107</v>
      </c>
      <c r="D103" s="60">
        <f t="shared" si="6"/>
        <v>2986.6</v>
      </c>
      <c r="E103" s="60">
        <v>1732.3</v>
      </c>
      <c r="F103" s="60">
        <v>1254.3</v>
      </c>
      <c r="G103" s="60">
        <f t="shared" si="7"/>
        <v>2986.5</v>
      </c>
      <c r="H103" s="60">
        <v>1732.2</v>
      </c>
      <c r="I103" s="60">
        <v>1254.3</v>
      </c>
      <c r="J103" s="39">
        <f t="shared" si="13"/>
        <v>99.996651710975698</v>
      </c>
      <c r="K103" s="61" t="s">
        <v>162</v>
      </c>
      <c r="L103" s="15"/>
    </row>
    <row r="104" spans="1:12" ht="147" customHeight="1">
      <c r="A104" s="15"/>
      <c r="B104" s="52" t="s">
        <v>85</v>
      </c>
      <c r="C104" s="64"/>
      <c r="D104" s="56">
        <f t="shared" si="6"/>
        <v>1546.4</v>
      </c>
      <c r="E104" s="56">
        <f>SUM(E105)</f>
        <v>1500</v>
      </c>
      <c r="F104" s="56">
        <f t="shared" ref="F104:I104" si="14">SUM(F105)</f>
        <v>46.4</v>
      </c>
      <c r="G104" s="20">
        <f t="shared" si="7"/>
        <v>1289.6000000000001</v>
      </c>
      <c r="H104" s="56">
        <f t="shared" si="14"/>
        <v>1250.9000000000001</v>
      </c>
      <c r="I104" s="56">
        <f t="shared" si="14"/>
        <v>38.700000000000003</v>
      </c>
      <c r="J104" s="39">
        <f t="shared" si="13"/>
        <v>83.393688566994314</v>
      </c>
      <c r="K104" s="62"/>
      <c r="L104" s="15"/>
    </row>
    <row r="105" spans="1:12" ht="239.25" customHeight="1">
      <c r="A105" s="15"/>
      <c r="B105" s="58" t="s">
        <v>86</v>
      </c>
      <c r="C105" s="59" t="s">
        <v>103</v>
      </c>
      <c r="D105" s="60">
        <f t="shared" si="6"/>
        <v>1546.4</v>
      </c>
      <c r="E105" s="60">
        <v>1500</v>
      </c>
      <c r="F105" s="60">
        <v>46.4</v>
      </c>
      <c r="G105" s="60">
        <f t="shared" si="7"/>
        <v>1289.6000000000001</v>
      </c>
      <c r="H105" s="60">
        <v>1250.9000000000001</v>
      </c>
      <c r="I105" s="60">
        <v>38.700000000000003</v>
      </c>
      <c r="J105" s="39">
        <f t="shared" si="13"/>
        <v>83.393688566994314</v>
      </c>
      <c r="K105" s="61" t="s">
        <v>140</v>
      </c>
      <c r="L105" s="15"/>
    </row>
    <row r="106" spans="1:12" ht="77.25" customHeight="1">
      <c r="A106" s="15"/>
      <c r="B106" s="52" t="s">
        <v>67</v>
      </c>
      <c r="C106" s="53" t="s">
        <v>10</v>
      </c>
      <c r="D106" s="56">
        <f t="shared" si="6"/>
        <v>2387.9</v>
      </c>
      <c r="E106" s="56">
        <f>SUM(E107)</f>
        <v>1432.8</v>
      </c>
      <c r="F106" s="56">
        <f t="shared" ref="F106:I106" si="15">SUM(F107)</f>
        <v>955.1</v>
      </c>
      <c r="G106" s="20">
        <f t="shared" si="7"/>
        <v>2387.6999999999998</v>
      </c>
      <c r="H106" s="56">
        <f t="shared" si="15"/>
        <v>1432.6</v>
      </c>
      <c r="I106" s="56">
        <f t="shared" si="15"/>
        <v>955.1</v>
      </c>
      <c r="J106" s="39">
        <f t="shared" si="13"/>
        <v>99.991624439884404</v>
      </c>
      <c r="K106" s="62"/>
      <c r="L106" s="15"/>
    </row>
    <row r="107" spans="1:12" ht="147" customHeight="1">
      <c r="A107" s="15"/>
      <c r="B107" s="58" t="s">
        <v>66</v>
      </c>
      <c r="C107" s="59" t="s">
        <v>117</v>
      </c>
      <c r="D107" s="60">
        <f t="shared" si="6"/>
        <v>2387.9</v>
      </c>
      <c r="E107" s="60">
        <v>1432.8</v>
      </c>
      <c r="F107" s="60">
        <v>955.1</v>
      </c>
      <c r="G107" s="60">
        <f t="shared" si="7"/>
        <v>2387.6999999999998</v>
      </c>
      <c r="H107" s="60">
        <v>1432.6</v>
      </c>
      <c r="I107" s="60">
        <v>955.1</v>
      </c>
      <c r="J107" s="39">
        <f t="shared" si="13"/>
        <v>99.991624439884404</v>
      </c>
      <c r="K107" s="61" t="s">
        <v>163</v>
      </c>
      <c r="L107" s="15"/>
    </row>
    <row r="108" spans="1:12" ht="79.5" customHeight="1">
      <c r="A108" s="15"/>
      <c r="B108" s="52" t="s">
        <v>83</v>
      </c>
      <c r="C108" s="53" t="s">
        <v>10</v>
      </c>
      <c r="D108" s="56">
        <f t="shared" si="6"/>
        <v>632.1</v>
      </c>
      <c r="E108" s="56">
        <f>SUM(E109)</f>
        <v>600.5</v>
      </c>
      <c r="F108" s="56">
        <f t="shared" ref="F108:I108" si="16">SUM(F109)</f>
        <v>31.6</v>
      </c>
      <c r="G108" s="20">
        <f t="shared" si="7"/>
        <v>632.1</v>
      </c>
      <c r="H108" s="56">
        <f t="shared" si="16"/>
        <v>600.5</v>
      </c>
      <c r="I108" s="56">
        <f t="shared" si="16"/>
        <v>31.6</v>
      </c>
      <c r="J108" s="39">
        <f t="shared" si="13"/>
        <v>100</v>
      </c>
      <c r="K108" s="62"/>
      <c r="L108" s="15"/>
    </row>
    <row r="109" spans="1:12" ht="376.5" customHeight="1">
      <c r="A109" s="15"/>
      <c r="B109" s="58" t="s">
        <v>82</v>
      </c>
      <c r="C109" s="59" t="s">
        <v>102</v>
      </c>
      <c r="D109" s="60">
        <f t="shared" si="6"/>
        <v>632.1</v>
      </c>
      <c r="E109" s="60">
        <v>600.5</v>
      </c>
      <c r="F109" s="60">
        <v>31.6</v>
      </c>
      <c r="G109" s="60">
        <v>632.1</v>
      </c>
      <c r="H109" s="60">
        <v>600.5</v>
      </c>
      <c r="I109" s="60">
        <v>31.6</v>
      </c>
      <c r="J109" s="39">
        <f t="shared" si="13"/>
        <v>100</v>
      </c>
      <c r="K109" s="61" t="s">
        <v>157</v>
      </c>
      <c r="L109" s="15"/>
    </row>
    <row r="110" spans="1:12" ht="118.5" customHeight="1">
      <c r="A110" s="15"/>
      <c r="B110" s="52" t="s">
        <v>78</v>
      </c>
      <c r="C110" s="53" t="s">
        <v>10</v>
      </c>
      <c r="D110" s="56">
        <f t="shared" si="6"/>
        <v>39309.5</v>
      </c>
      <c r="E110" s="56">
        <f>SUM(E111)</f>
        <v>37343.800000000003</v>
      </c>
      <c r="F110" s="56">
        <f t="shared" ref="F110:I110" si="17">SUM(F111)</f>
        <v>1965.7</v>
      </c>
      <c r="G110" s="20">
        <f t="shared" si="7"/>
        <v>0</v>
      </c>
      <c r="H110" s="56">
        <f t="shared" si="17"/>
        <v>0</v>
      </c>
      <c r="I110" s="56">
        <f t="shared" si="17"/>
        <v>0</v>
      </c>
      <c r="J110" s="39">
        <f t="shared" si="13"/>
        <v>0</v>
      </c>
      <c r="K110" s="62" t="s">
        <v>158</v>
      </c>
      <c r="L110" s="15"/>
    </row>
    <row r="111" spans="1:12" ht="108" customHeight="1">
      <c r="A111" s="15"/>
      <c r="B111" s="58" t="s">
        <v>79</v>
      </c>
      <c r="C111" s="59" t="s">
        <v>119</v>
      </c>
      <c r="D111" s="60">
        <f t="shared" si="6"/>
        <v>39309.5</v>
      </c>
      <c r="E111" s="60">
        <v>37343.800000000003</v>
      </c>
      <c r="F111" s="60">
        <v>1965.7</v>
      </c>
      <c r="G111" s="60">
        <f t="shared" si="7"/>
        <v>0</v>
      </c>
      <c r="H111" s="60"/>
      <c r="I111" s="60"/>
      <c r="J111" s="39">
        <f t="shared" si="13"/>
        <v>0</v>
      </c>
      <c r="K111" s="61" t="s">
        <v>144</v>
      </c>
      <c r="L111" s="15"/>
    </row>
    <row r="112" spans="1:12" ht="105.75" customHeight="1">
      <c r="A112" s="15"/>
      <c r="B112" s="52" t="s">
        <v>100</v>
      </c>
      <c r="C112" s="53" t="s">
        <v>11</v>
      </c>
      <c r="D112" s="56">
        <f t="shared" si="6"/>
        <v>7109.8</v>
      </c>
      <c r="E112" s="56">
        <f>SUM(E113)</f>
        <v>4440</v>
      </c>
      <c r="F112" s="56">
        <f t="shared" ref="F112:I112" si="18">SUM(F113)</f>
        <v>2669.8</v>
      </c>
      <c r="G112" s="20">
        <f t="shared" si="7"/>
        <v>0</v>
      </c>
      <c r="H112" s="56">
        <f t="shared" si="18"/>
        <v>0</v>
      </c>
      <c r="I112" s="56">
        <f t="shared" si="18"/>
        <v>0</v>
      </c>
      <c r="J112" s="39">
        <f t="shared" si="13"/>
        <v>0</v>
      </c>
      <c r="K112" s="62"/>
      <c r="L112" s="15"/>
    </row>
    <row r="113" spans="1:12" ht="180.75" customHeight="1">
      <c r="A113" s="15"/>
      <c r="B113" s="58" t="s">
        <v>80</v>
      </c>
      <c r="C113" s="59" t="s">
        <v>108</v>
      </c>
      <c r="D113" s="60">
        <f t="shared" si="6"/>
        <v>7109.8</v>
      </c>
      <c r="E113" s="60">
        <v>4440</v>
      </c>
      <c r="F113" s="60">
        <v>2669.8</v>
      </c>
      <c r="G113" s="60">
        <f t="shared" si="7"/>
        <v>0</v>
      </c>
      <c r="H113" s="60"/>
      <c r="I113" s="60"/>
      <c r="J113" s="39">
        <f t="shared" si="13"/>
        <v>0</v>
      </c>
      <c r="K113" s="61" t="s">
        <v>149</v>
      </c>
      <c r="L113" s="15"/>
    </row>
    <row r="114" spans="1:12" ht="73.5" customHeight="1">
      <c r="A114" s="15"/>
      <c r="B114" s="52" t="s">
        <v>68</v>
      </c>
      <c r="C114" s="53" t="s">
        <v>53</v>
      </c>
      <c r="D114" s="56">
        <f t="shared" si="6"/>
        <v>8602.2000000000007</v>
      </c>
      <c r="E114" s="56">
        <f>SUM(E115)</f>
        <v>8000</v>
      </c>
      <c r="F114" s="56">
        <f t="shared" ref="F114:I114" si="19">SUM(F115)</f>
        <v>602.20000000000005</v>
      </c>
      <c r="G114" s="20">
        <f t="shared" si="7"/>
        <v>3880.7999999999997</v>
      </c>
      <c r="H114" s="56">
        <f t="shared" si="19"/>
        <v>3609.1</v>
      </c>
      <c r="I114" s="56">
        <f t="shared" si="19"/>
        <v>271.7</v>
      </c>
      <c r="J114" s="39">
        <f t="shared" si="13"/>
        <v>45.114040594266577</v>
      </c>
      <c r="K114" s="62"/>
      <c r="L114" s="15"/>
    </row>
    <row r="115" spans="1:12" ht="315.75" customHeight="1">
      <c r="A115" s="15"/>
      <c r="B115" s="58" t="s">
        <v>69</v>
      </c>
      <c r="C115" s="59" t="s">
        <v>118</v>
      </c>
      <c r="D115" s="60">
        <f t="shared" si="6"/>
        <v>8602.2000000000007</v>
      </c>
      <c r="E115" s="60">
        <v>8000</v>
      </c>
      <c r="F115" s="60">
        <v>602.20000000000005</v>
      </c>
      <c r="G115" s="60">
        <f>SUM(H115:I115)</f>
        <v>3880.7999999999997</v>
      </c>
      <c r="H115" s="60">
        <v>3609.1</v>
      </c>
      <c r="I115" s="60">
        <v>271.7</v>
      </c>
      <c r="J115" s="39">
        <f t="shared" si="13"/>
        <v>45.114040594266577</v>
      </c>
      <c r="K115" s="61" t="s">
        <v>151</v>
      </c>
      <c r="L115" s="15"/>
    </row>
    <row r="116" spans="1:12" ht="75.75" customHeight="1">
      <c r="A116" s="15"/>
      <c r="B116" s="52" t="s">
        <v>70</v>
      </c>
      <c r="C116" s="53" t="s">
        <v>71</v>
      </c>
      <c r="D116" s="56">
        <f t="shared" si="6"/>
        <v>2250</v>
      </c>
      <c r="E116" s="56">
        <f>SUM(E117)</f>
        <v>2000</v>
      </c>
      <c r="F116" s="56">
        <f t="shared" ref="F116:I116" si="20">SUM(F117)</f>
        <v>250</v>
      </c>
      <c r="G116" s="20">
        <f t="shared" si="7"/>
        <v>649.80000000000007</v>
      </c>
      <c r="H116" s="56">
        <f t="shared" si="20"/>
        <v>577.6</v>
      </c>
      <c r="I116" s="56">
        <f t="shared" si="20"/>
        <v>72.2</v>
      </c>
      <c r="J116" s="39">
        <f t="shared" si="13"/>
        <v>28.880000000000006</v>
      </c>
      <c r="K116" s="62"/>
      <c r="L116" s="15"/>
    </row>
    <row r="117" spans="1:12" ht="375.75" customHeight="1">
      <c r="A117" s="15"/>
      <c r="B117" s="58" t="s">
        <v>72</v>
      </c>
      <c r="C117" s="59" t="s">
        <v>109</v>
      </c>
      <c r="D117" s="60">
        <f t="shared" si="6"/>
        <v>2250</v>
      </c>
      <c r="E117" s="60">
        <v>2000</v>
      </c>
      <c r="F117" s="60">
        <v>250</v>
      </c>
      <c r="G117" s="60">
        <f t="shared" si="7"/>
        <v>649.80000000000007</v>
      </c>
      <c r="H117" s="60">
        <v>577.6</v>
      </c>
      <c r="I117" s="60">
        <v>72.2</v>
      </c>
      <c r="J117" s="39">
        <f t="shared" si="13"/>
        <v>28.880000000000006</v>
      </c>
      <c r="K117" s="61" t="s">
        <v>150</v>
      </c>
      <c r="L117" s="15"/>
    </row>
    <row r="118" spans="1:12" ht="174" customHeight="1">
      <c r="A118" s="15"/>
      <c r="B118" s="52" t="s">
        <v>87</v>
      </c>
      <c r="C118" s="119"/>
      <c r="D118" s="56">
        <f t="shared" si="6"/>
        <v>87084.7</v>
      </c>
      <c r="E118" s="56">
        <f>SUM(E119:E133)</f>
        <v>82601.8</v>
      </c>
      <c r="F118" s="56">
        <f t="shared" ref="F118:I118" si="21">SUM(F119:F133)</f>
        <v>4482.9000000000005</v>
      </c>
      <c r="G118" s="20">
        <f t="shared" si="7"/>
        <v>15748.6</v>
      </c>
      <c r="H118" s="56">
        <f t="shared" si="21"/>
        <v>15220.1</v>
      </c>
      <c r="I118" s="56">
        <f t="shared" si="21"/>
        <v>528.5</v>
      </c>
      <c r="J118" s="39">
        <f t="shared" si="13"/>
        <v>18.084232936440042</v>
      </c>
      <c r="K118" s="65"/>
      <c r="L118" s="15"/>
    </row>
    <row r="119" spans="1:12" ht="76.5" customHeight="1">
      <c r="A119" s="15"/>
      <c r="B119" s="52" t="s">
        <v>87</v>
      </c>
      <c r="C119" s="66" t="s">
        <v>10</v>
      </c>
      <c r="D119" s="60">
        <f t="shared" si="6"/>
        <v>19069.7</v>
      </c>
      <c r="E119" s="60">
        <v>18115.7</v>
      </c>
      <c r="F119" s="60">
        <v>954</v>
      </c>
      <c r="G119" s="60">
        <f t="shared" si="7"/>
        <v>6619.7000000000007</v>
      </c>
      <c r="H119" s="60">
        <v>6421.1</v>
      </c>
      <c r="I119" s="60">
        <v>198.6</v>
      </c>
      <c r="J119" s="39">
        <f t="shared" si="13"/>
        <v>34.713183741747386</v>
      </c>
      <c r="K119" s="67" t="s">
        <v>164</v>
      </c>
      <c r="L119" s="15"/>
    </row>
    <row r="120" spans="1:12" ht="70.5" customHeight="1">
      <c r="A120" s="15"/>
      <c r="B120" s="169" t="s">
        <v>88</v>
      </c>
      <c r="C120" s="66" t="s">
        <v>23</v>
      </c>
      <c r="D120" s="60">
        <f t="shared" si="6"/>
        <v>6361.5999999999995</v>
      </c>
      <c r="E120" s="60">
        <v>5772.2</v>
      </c>
      <c r="F120" s="60">
        <v>589.4</v>
      </c>
      <c r="G120" s="85">
        <f t="shared" si="7"/>
        <v>0</v>
      </c>
      <c r="H120" s="60"/>
      <c r="I120" s="60"/>
      <c r="J120" s="39">
        <f t="shared" si="13"/>
        <v>0</v>
      </c>
      <c r="K120" s="67" t="s">
        <v>145</v>
      </c>
      <c r="L120" s="15"/>
    </row>
    <row r="121" spans="1:12" ht="70.5" customHeight="1">
      <c r="A121" s="15"/>
      <c r="B121" s="225"/>
      <c r="C121" s="66" t="s">
        <v>89</v>
      </c>
      <c r="D121" s="60">
        <f t="shared" si="6"/>
        <v>3049.6</v>
      </c>
      <c r="E121" s="60">
        <v>2958.1</v>
      </c>
      <c r="F121" s="60">
        <v>91.5</v>
      </c>
      <c r="G121" s="60">
        <f t="shared" si="7"/>
        <v>0</v>
      </c>
      <c r="H121" s="60"/>
      <c r="I121" s="60"/>
      <c r="J121" s="39">
        <f t="shared" si="13"/>
        <v>0</v>
      </c>
      <c r="K121" s="67" t="s">
        <v>145</v>
      </c>
      <c r="L121" s="15"/>
    </row>
    <row r="122" spans="1:12" ht="69" customHeight="1">
      <c r="A122" s="15"/>
      <c r="B122" s="225"/>
      <c r="C122" s="66" t="s">
        <v>90</v>
      </c>
      <c r="D122" s="60">
        <f t="shared" si="6"/>
        <v>8592.2000000000007</v>
      </c>
      <c r="E122" s="60">
        <v>7810.6</v>
      </c>
      <c r="F122" s="60">
        <v>781.6</v>
      </c>
      <c r="G122" s="85">
        <f t="shared" si="7"/>
        <v>0</v>
      </c>
      <c r="H122" s="60"/>
      <c r="I122" s="60"/>
      <c r="J122" s="39">
        <f t="shared" si="13"/>
        <v>0</v>
      </c>
      <c r="K122" s="67" t="s">
        <v>145</v>
      </c>
      <c r="L122" s="15"/>
    </row>
    <row r="123" spans="1:12" ht="70.5" customHeight="1">
      <c r="A123" s="15"/>
      <c r="B123" s="225"/>
      <c r="C123" s="66" t="s">
        <v>91</v>
      </c>
      <c r="D123" s="60">
        <f t="shared" si="6"/>
        <v>5434.2</v>
      </c>
      <c r="E123" s="60">
        <v>5216.8</v>
      </c>
      <c r="F123" s="60">
        <v>217.4</v>
      </c>
      <c r="G123" s="60">
        <f t="shared" si="7"/>
        <v>3800</v>
      </c>
      <c r="H123" s="60">
        <v>3648</v>
      </c>
      <c r="I123" s="60">
        <v>152</v>
      </c>
      <c r="J123" s="39">
        <f t="shared" si="13"/>
        <v>69.927496227595597</v>
      </c>
      <c r="K123" s="67" t="s">
        <v>145</v>
      </c>
      <c r="L123" s="15"/>
    </row>
    <row r="124" spans="1:12" ht="70.5" customHeight="1">
      <c r="A124" s="15"/>
      <c r="B124" s="225"/>
      <c r="C124" s="66" t="s">
        <v>92</v>
      </c>
      <c r="D124" s="60">
        <f t="shared" si="6"/>
        <v>2329.4</v>
      </c>
      <c r="E124" s="60">
        <v>2259.5</v>
      </c>
      <c r="F124" s="60">
        <v>69.900000000000006</v>
      </c>
      <c r="G124" s="85">
        <f t="shared" si="7"/>
        <v>0</v>
      </c>
      <c r="H124" s="60"/>
      <c r="I124" s="60"/>
      <c r="J124" s="39">
        <f t="shared" si="13"/>
        <v>0</v>
      </c>
      <c r="K124" s="67" t="s">
        <v>145</v>
      </c>
      <c r="L124" s="15"/>
    </row>
    <row r="125" spans="1:12" ht="70.5" customHeight="1">
      <c r="A125" s="15"/>
      <c r="B125" s="225"/>
      <c r="C125" s="66" t="s">
        <v>93</v>
      </c>
      <c r="D125" s="60">
        <f t="shared" si="6"/>
        <v>2777.7000000000003</v>
      </c>
      <c r="E125" s="60">
        <v>2645.4</v>
      </c>
      <c r="F125" s="60">
        <v>132.30000000000001</v>
      </c>
      <c r="G125" s="60">
        <f t="shared" si="7"/>
        <v>0</v>
      </c>
      <c r="H125" s="60"/>
      <c r="I125" s="60"/>
      <c r="J125" s="39">
        <f t="shared" si="13"/>
        <v>0</v>
      </c>
      <c r="K125" s="67" t="s">
        <v>145</v>
      </c>
      <c r="L125" s="15"/>
    </row>
    <row r="126" spans="1:12" ht="72.75" customHeight="1">
      <c r="A126" s="15"/>
      <c r="B126" s="225"/>
      <c r="C126" s="66" t="s">
        <v>11</v>
      </c>
      <c r="D126" s="60">
        <f t="shared" si="6"/>
        <v>5049.7</v>
      </c>
      <c r="E126" s="60">
        <v>4906.3999999999996</v>
      </c>
      <c r="F126" s="60">
        <v>143.30000000000001</v>
      </c>
      <c r="G126" s="85">
        <f t="shared" si="7"/>
        <v>3528.9</v>
      </c>
      <c r="H126" s="60">
        <v>3423</v>
      </c>
      <c r="I126" s="60">
        <v>105.9</v>
      </c>
      <c r="J126" s="39">
        <f t="shared" si="13"/>
        <v>69.88335940748955</v>
      </c>
      <c r="K126" s="67" t="s">
        <v>145</v>
      </c>
      <c r="L126" s="15"/>
    </row>
    <row r="127" spans="1:12" ht="70.5" customHeight="1">
      <c r="A127" s="15"/>
      <c r="B127" s="225"/>
      <c r="C127" s="66" t="s">
        <v>94</v>
      </c>
      <c r="D127" s="60">
        <f t="shared" si="6"/>
        <v>6992.8</v>
      </c>
      <c r="E127" s="60">
        <v>6783</v>
      </c>
      <c r="F127" s="60">
        <v>209.8</v>
      </c>
      <c r="G127" s="60">
        <f t="shared" si="7"/>
        <v>0</v>
      </c>
      <c r="H127" s="60"/>
      <c r="I127" s="60"/>
      <c r="J127" s="39">
        <f t="shared" si="13"/>
        <v>0</v>
      </c>
      <c r="K127" s="67" t="s">
        <v>145</v>
      </c>
      <c r="L127" s="15"/>
    </row>
    <row r="128" spans="1:12" ht="72.75" customHeight="1">
      <c r="A128" s="15"/>
      <c r="B128" s="225"/>
      <c r="C128" s="66" t="s">
        <v>95</v>
      </c>
      <c r="D128" s="60">
        <f t="shared" si="6"/>
        <v>9975</v>
      </c>
      <c r="E128" s="60">
        <v>9576</v>
      </c>
      <c r="F128" s="60">
        <v>399</v>
      </c>
      <c r="G128" s="85">
        <f t="shared" si="7"/>
        <v>1800</v>
      </c>
      <c r="H128" s="60">
        <v>1728</v>
      </c>
      <c r="I128" s="60">
        <v>72</v>
      </c>
      <c r="J128" s="39">
        <f t="shared" si="13"/>
        <v>18.045112781954884</v>
      </c>
      <c r="K128" s="67" t="s">
        <v>145</v>
      </c>
      <c r="L128" s="15"/>
    </row>
    <row r="129" spans="1:12" ht="138.75" customHeight="1">
      <c r="A129" s="15"/>
      <c r="B129" s="225"/>
      <c r="C129" s="66" t="s">
        <v>53</v>
      </c>
      <c r="D129" s="60">
        <f t="shared" si="6"/>
        <v>1699</v>
      </c>
      <c r="E129" s="60">
        <v>1631</v>
      </c>
      <c r="F129" s="60">
        <v>68</v>
      </c>
      <c r="G129" s="60">
        <f t="shared" si="7"/>
        <v>0</v>
      </c>
      <c r="H129" s="60"/>
      <c r="I129" s="60"/>
      <c r="J129" s="39">
        <f t="shared" si="13"/>
        <v>0</v>
      </c>
      <c r="K129" s="67" t="s">
        <v>161</v>
      </c>
      <c r="L129" s="15"/>
    </row>
    <row r="130" spans="1:12" ht="69" customHeight="1">
      <c r="A130" s="15"/>
      <c r="B130" s="225"/>
      <c r="C130" s="66" t="s">
        <v>96</v>
      </c>
      <c r="D130" s="60">
        <f t="shared" si="6"/>
        <v>2354.3999999999996</v>
      </c>
      <c r="E130" s="60">
        <v>2197.6999999999998</v>
      </c>
      <c r="F130" s="60">
        <v>156.69999999999999</v>
      </c>
      <c r="G130" s="85">
        <f t="shared" si="7"/>
        <v>0</v>
      </c>
      <c r="H130" s="60"/>
      <c r="I130" s="60"/>
      <c r="J130" s="39">
        <f t="shared" si="13"/>
        <v>0</v>
      </c>
      <c r="K130" s="67" t="s">
        <v>145</v>
      </c>
      <c r="L130" s="15"/>
    </row>
    <row r="131" spans="1:12" ht="72.75" customHeight="1">
      <c r="A131" s="15"/>
      <c r="B131" s="225"/>
      <c r="C131" s="66" t="s">
        <v>97</v>
      </c>
      <c r="D131" s="60">
        <f t="shared" si="6"/>
        <v>5747.7</v>
      </c>
      <c r="E131" s="60">
        <v>5460.3</v>
      </c>
      <c r="F131" s="60">
        <v>287.39999999999998</v>
      </c>
      <c r="G131" s="60">
        <f t="shared" si="7"/>
        <v>0</v>
      </c>
      <c r="H131" s="60"/>
      <c r="I131" s="60"/>
      <c r="J131" s="39">
        <f t="shared" si="13"/>
        <v>0</v>
      </c>
      <c r="K131" s="67" t="s">
        <v>145</v>
      </c>
      <c r="L131" s="15"/>
    </row>
    <row r="132" spans="1:12" ht="69" customHeight="1">
      <c r="A132" s="15"/>
      <c r="B132" s="225"/>
      <c r="C132" s="66" t="s">
        <v>98</v>
      </c>
      <c r="D132" s="60">
        <f t="shared" si="6"/>
        <v>3546.2000000000003</v>
      </c>
      <c r="E132" s="60">
        <v>3368.9</v>
      </c>
      <c r="F132" s="60">
        <v>177.3</v>
      </c>
      <c r="G132" s="85">
        <f t="shared" si="7"/>
        <v>0</v>
      </c>
      <c r="H132" s="60"/>
      <c r="I132" s="60"/>
      <c r="J132" s="39">
        <f t="shared" si="13"/>
        <v>0</v>
      </c>
      <c r="K132" s="67" t="s">
        <v>145</v>
      </c>
      <c r="L132" s="15"/>
    </row>
    <row r="133" spans="1:12" ht="69" customHeight="1">
      <c r="A133" s="15"/>
      <c r="B133" s="225"/>
      <c r="C133" s="66" t="s">
        <v>99</v>
      </c>
      <c r="D133" s="60">
        <f t="shared" si="6"/>
        <v>4105.5</v>
      </c>
      <c r="E133" s="60">
        <v>3900.2</v>
      </c>
      <c r="F133" s="60">
        <v>205.3</v>
      </c>
      <c r="G133" s="60">
        <f t="shared" si="7"/>
        <v>0</v>
      </c>
      <c r="H133" s="60"/>
      <c r="I133" s="60"/>
      <c r="J133" s="39">
        <f t="shared" si="13"/>
        <v>0</v>
      </c>
      <c r="K133" s="67" t="s">
        <v>145</v>
      </c>
      <c r="L133" s="15"/>
    </row>
    <row r="134" spans="1:12" ht="69" customHeight="1">
      <c r="A134" s="15"/>
      <c r="B134" s="74"/>
      <c r="C134" s="75"/>
      <c r="D134" s="75"/>
      <c r="E134" s="76"/>
      <c r="F134" s="76"/>
      <c r="G134" s="76"/>
      <c r="H134" s="76"/>
      <c r="I134" s="76"/>
      <c r="J134" s="76"/>
      <c r="K134" s="77"/>
      <c r="L134" s="15"/>
    </row>
    <row r="135" spans="1:12" ht="69" customHeight="1">
      <c r="A135" s="15"/>
      <c r="B135" s="74"/>
      <c r="C135" s="75"/>
      <c r="D135" s="75"/>
      <c r="E135" s="76"/>
      <c r="F135" s="76"/>
      <c r="G135" s="76"/>
      <c r="H135" s="76"/>
      <c r="I135" s="76"/>
      <c r="J135" s="76"/>
      <c r="K135" s="77"/>
      <c r="L135" s="15"/>
    </row>
    <row r="136" spans="1:12" ht="98.25" customHeight="1">
      <c r="B136" s="228" t="s">
        <v>24</v>
      </c>
      <c r="C136" s="228"/>
      <c r="D136" s="228"/>
      <c r="E136" s="228"/>
      <c r="F136" s="228"/>
      <c r="G136" s="228"/>
      <c r="H136" s="228"/>
      <c r="I136" s="229" t="s">
        <v>25</v>
      </c>
      <c r="J136" s="229"/>
      <c r="K136" s="229"/>
      <c r="L136" s="15"/>
    </row>
    <row r="137" spans="1:12" ht="73.5" customHeight="1">
      <c r="B137" s="71"/>
      <c r="C137" s="71"/>
      <c r="D137" s="79"/>
      <c r="E137" s="71"/>
      <c r="F137" s="93"/>
      <c r="G137" s="79"/>
      <c r="H137" s="71"/>
      <c r="I137" s="72"/>
      <c r="J137" s="96"/>
      <c r="K137" s="72"/>
      <c r="L137" s="15"/>
    </row>
    <row r="138" spans="1:12" ht="66" customHeight="1">
      <c r="B138" s="71"/>
      <c r="C138" s="71"/>
      <c r="D138" s="79"/>
      <c r="E138" s="71"/>
      <c r="F138" s="93"/>
      <c r="G138" s="79"/>
      <c r="H138" s="71"/>
      <c r="I138" s="72"/>
      <c r="J138" s="96"/>
      <c r="K138" s="72"/>
      <c r="L138" s="15"/>
    </row>
    <row r="139" spans="1:12" ht="73.5" customHeight="1">
      <c r="B139" s="71"/>
      <c r="C139" s="71"/>
      <c r="D139" s="79"/>
      <c r="E139" s="71"/>
      <c r="F139" s="93"/>
      <c r="G139" s="79"/>
      <c r="H139" s="71"/>
      <c r="I139" s="72"/>
      <c r="J139" s="96"/>
      <c r="K139" s="72"/>
      <c r="L139" s="15"/>
    </row>
    <row r="140" spans="1:12" ht="69.75" customHeight="1">
      <c r="B140" s="71"/>
      <c r="C140" s="71"/>
      <c r="D140" s="79"/>
      <c r="E140" s="71"/>
      <c r="F140" s="93"/>
      <c r="G140" s="79"/>
      <c r="H140" s="71"/>
      <c r="I140" s="72"/>
      <c r="J140" s="96"/>
      <c r="K140" s="72"/>
      <c r="L140" s="15"/>
    </row>
    <row r="141" spans="1:12" ht="66" customHeight="1">
      <c r="B141" s="71"/>
      <c r="C141" s="71"/>
      <c r="D141" s="79"/>
      <c r="E141" s="71"/>
      <c r="F141" s="93"/>
      <c r="G141" s="79"/>
      <c r="H141" s="71"/>
      <c r="I141" s="72"/>
      <c r="J141" s="96"/>
      <c r="K141" s="72"/>
      <c r="L141" s="15"/>
    </row>
    <row r="142" spans="1:12" ht="75" customHeight="1">
      <c r="B142" s="71"/>
      <c r="C142" s="71"/>
      <c r="D142" s="79"/>
      <c r="E142" s="71"/>
      <c r="F142" s="93"/>
      <c r="G142" s="79"/>
      <c r="H142" s="71"/>
      <c r="I142" s="72"/>
      <c r="J142" s="96"/>
      <c r="K142" s="72"/>
      <c r="L142" s="15"/>
    </row>
    <row r="143" spans="1:12" ht="72" customHeight="1">
      <c r="B143" s="71"/>
      <c r="C143" s="71"/>
      <c r="D143" s="79"/>
      <c r="E143" s="71"/>
      <c r="F143" s="93"/>
      <c r="G143" s="79"/>
      <c r="H143" s="71"/>
      <c r="I143" s="72"/>
      <c r="J143" s="96"/>
      <c r="K143" s="72"/>
      <c r="L143" s="15"/>
    </row>
    <row r="144" spans="1:12" ht="62.25" customHeight="1">
      <c r="B144" s="71"/>
      <c r="C144" s="71"/>
      <c r="D144" s="79"/>
      <c r="E144" s="71"/>
      <c r="F144" s="93"/>
      <c r="G144" s="79"/>
      <c r="H144" s="71"/>
      <c r="I144" s="72"/>
      <c r="J144" s="96"/>
      <c r="K144" s="72"/>
      <c r="L144" s="15"/>
    </row>
    <row r="145" spans="2:12" ht="60.75" customHeight="1">
      <c r="B145" s="71"/>
      <c r="C145" s="71"/>
      <c r="D145" s="79"/>
      <c r="E145" s="71"/>
      <c r="F145" s="93"/>
      <c r="G145" s="79"/>
      <c r="H145" s="71"/>
      <c r="I145" s="72"/>
      <c r="J145" s="96"/>
      <c r="K145" s="72"/>
      <c r="L145" s="15"/>
    </row>
    <row r="146" spans="2:12" ht="53.25" customHeight="1">
      <c r="B146" s="71"/>
      <c r="C146" s="71"/>
      <c r="D146" s="79"/>
      <c r="E146" s="71"/>
      <c r="F146" s="93"/>
      <c r="G146" s="79"/>
      <c r="H146" s="71"/>
      <c r="I146" s="72"/>
      <c r="J146" s="96"/>
      <c r="K146" s="72"/>
      <c r="L146" s="15"/>
    </row>
    <row r="147" spans="2:12" ht="98.25" customHeight="1">
      <c r="B147" s="68" t="s">
        <v>138</v>
      </c>
      <c r="C147" s="71"/>
      <c r="D147" s="79"/>
      <c r="E147" s="71"/>
      <c r="F147" s="93"/>
      <c r="G147" s="79"/>
      <c r="H147" s="71"/>
      <c r="I147" s="72"/>
      <c r="J147" s="96"/>
      <c r="K147" s="72"/>
      <c r="L147" s="15"/>
    </row>
    <row r="148" spans="2:12" ht="42.75" customHeight="1">
      <c r="B148" s="68" t="s">
        <v>139</v>
      </c>
      <c r="C148" s="49"/>
      <c r="D148" s="79"/>
      <c r="E148" s="49"/>
      <c r="F148" s="93"/>
      <c r="G148" s="79"/>
      <c r="H148" s="49"/>
      <c r="I148" s="50"/>
      <c r="J148" s="96"/>
      <c r="K148" s="50"/>
      <c r="L148" s="15"/>
    </row>
    <row r="149" spans="2:12" ht="36" customHeight="1">
      <c r="B149" s="68" t="s">
        <v>154</v>
      </c>
      <c r="C149" s="21"/>
      <c r="D149" s="21"/>
      <c r="E149" s="21"/>
      <c r="F149" s="94"/>
      <c r="G149" s="21"/>
      <c r="H149" s="21"/>
      <c r="I149" s="21"/>
      <c r="J149" s="21"/>
      <c r="K149" s="21"/>
      <c r="L149" s="15"/>
    </row>
    <row r="150" spans="2:12" ht="37.5" customHeight="1">
      <c r="B150" s="68" t="s">
        <v>155</v>
      </c>
      <c r="C150" s="21"/>
      <c r="D150" s="21"/>
      <c r="E150" s="21"/>
      <c r="F150" s="94"/>
      <c r="G150" s="21"/>
      <c r="H150" s="21"/>
      <c r="I150" s="21"/>
      <c r="J150" s="21"/>
      <c r="K150" s="21"/>
      <c r="L150" s="15"/>
    </row>
    <row r="151" spans="2:12" ht="39" customHeight="1">
      <c r="B151" s="68" t="s">
        <v>153</v>
      </c>
      <c r="C151" s="21"/>
      <c r="D151" s="21"/>
      <c r="E151" s="21"/>
      <c r="F151" s="94"/>
      <c r="G151" s="21"/>
      <c r="H151" s="21"/>
      <c r="I151" s="21"/>
      <c r="J151" s="21"/>
      <c r="K151" s="21"/>
      <c r="L151" s="15"/>
    </row>
    <row r="152" spans="2:12" ht="18.75">
      <c r="B152" s="1"/>
      <c r="C152" s="1"/>
      <c r="D152" s="1"/>
      <c r="E152" s="1"/>
      <c r="F152" s="7"/>
      <c r="G152" s="1"/>
      <c r="H152" s="1"/>
      <c r="I152" s="1"/>
      <c r="J152" s="1"/>
      <c r="K152" s="1"/>
      <c r="L152" s="15"/>
    </row>
    <row r="153" spans="2:12">
      <c r="L153" s="15"/>
    </row>
  </sheetData>
  <mergeCells count="159">
    <mergeCell ref="K17:K18"/>
    <mergeCell ref="B1:K1"/>
    <mergeCell ref="C4:C7"/>
    <mergeCell ref="K4:K7"/>
    <mergeCell ref="I6:I7"/>
    <mergeCell ref="A2:K2"/>
    <mergeCell ref="A4:A7"/>
    <mergeCell ref="B4:B7"/>
    <mergeCell ref="E6:E7"/>
    <mergeCell ref="F6:F7"/>
    <mergeCell ref="H6:H7"/>
    <mergeCell ref="D6:D7"/>
    <mergeCell ref="D4:F4"/>
    <mergeCell ref="D5:F5"/>
    <mergeCell ref="G6:G7"/>
    <mergeCell ref="G5:I5"/>
    <mergeCell ref="A17:A18"/>
    <mergeCell ref="B17:B18"/>
    <mergeCell ref="C17:C18"/>
    <mergeCell ref="D17:D18"/>
    <mergeCell ref="G4:I4"/>
    <mergeCell ref="J4:J7"/>
    <mergeCell ref="J17:J18"/>
    <mergeCell ref="E17:E18"/>
    <mergeCell ref="H27:H32"/>
    <mergeCell ref="G27:G32"/>
    <mergeCell ref="F27:F32"/>
    <mergeCell ref="E27:E32"/>
    <mergeCell ref="D27:D32"/>
    <mergeCell ref="C27:C32"/>
    <mergeCell ref="H35:H36"/>
    <mergeCell ref="E35:E36"/>
    <mergeCell ref="F35:F36"/>
    <mergeCell ref="B120:B133"/>
    <mergeCell ref="B69:F69"/>
    <mergeCell ref="B81:K81"/>
    <mergeCell ref="K37:K38"/>
    <mergeCell ref="I37:I38"/>
    <mergeCell ref="I24:I26"/>
    <mergeCell ref="B136:H136"/>
    <mergeCell ref="I136:K136"/>
    <mergeCell ref="E84:E85"/>
    <mergeCell ref="K82:K85"/>
    <mergeCell ref="C82:C85"/>
    <mergeCell ref="B82:B85"/>
    <mergeCell ref="B86:C86"/>
    <mergeCell ref="I84:I85"/>
    <mergeCell ref="F37:F38"/>
    <mergeCell ref="H37:H38"/>
    <mergeCell ref="E37:E38"/>
    <mergeCell ref="D35:D36"/>
    <mergeCell ref="D37:D38"/>
    <mergeCell ref="G37:G38"/>
    <mergeCell ref="K65:K66"/>
    <mergeCell ref="K24:K26"/>
    <mergeCell ref="K35:K36"/>
    <mergeCell ref="G82:I82"/>
    <mergeCell ref="D83:F83"/>
    <mergeCell ref="D82:F82"/>
    <mergeCell ref="D84:D85"/>
    <mergeCell ref="F84:F85"/>
    <mergeCell ref="H84:H85"/>
    <mergeCell ref="I51:I56"/>
    <mergeCell ref="C51:C56"/>
    <mergeCell ref="E51:E56"/>
    <mergeCell ref="F51:F56"/>
    <mergeCell ref="H51:H56"/>
    <mergeCell ref="D51:D56"/>
    <mergeCell ref="G51:G56"/>
    <mergeCell ref="F65:F66"/>
    <mergeCell ref="G65:G66"/>
    <mergeCell ref="H65:H66"/>
    <mergeCell ref="I65:I66"/>
    <mergeCell ref="C60:C63"/>
    <mergeCell ref="D60:D63"/>
    <mergeCell ref="E60:E63"/>
    <mergeCell ref="F60:F63"/>
    <mergeCell ref="I58:I59"/>
    <mergeCell ref="A65:A66"/>
    <mergeCell ref="B65:B66"/>
    <mergeCell ref="C65:C66"/>
    <mergeCell ref="D65:D66"/>
    <mergeCell ref="E65:E66"/>
    <mergeCell ref="G60:G63"/>
    <mergeCell ref="I35:I36"/>
    <mergeCell ref="G35:G36"/>
    <mergeCell ref="F17:F18"/>
    <mergeCell ref="G17:G18"/>
    <mergeCell ref="H17:H18"/>
    <mergeCell ref="I17:I18"/>
    <mergeCell ref="A27:A32"/>
    <mergeCell ref="B27:B32"/>
    <mergeCell ref="H60:H63"/>
    <mergeCell ref="I60:I63"/>
    <mergeCell ref="C24:C26"/>
    <mergeCell ref="E24:E26"/>
    <mergeCell ref="F24:F26"/>
    <mergeCell ref="H24:H26"/>
    <mergeCell ref="G24:G26"/>
    <mergeCell ref="A60:A63"/>
    <mergeCell ref="B60:B63"/>
    <mergeCell ref="H58:H5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H41:H43"/>
    <mergeCell ref="I41:I43"/>
    <mergeCell ref="J41:J43"/>
    <mergeCell ref="K41:K43"/>
    <mergeCell ref="J65:J66"/>
    <mergeCell ref="J24:J26"/>
    <mergeCell ref="J27:J32"/>
    <mergeCell ref="J35:J36"/>
    <mergeCell ref="J37:J38"/>
    <mergeCell ref="J51:J56"/>
    <mergeCell ref="J60:J63"/>
    <mergeCell ref="K51:K56"/>
    <mergeCell ref="K60:K63"/>
    <mergeCell ref="K58:K59"/>
    <mergeCell ref="J58:J59"/>
    <mergeCell ref="K39:K40"/>
    <mergeCell ref="J39:J40"/>
    <mergeCell ref="I39:I40"/>
    <mergeCell ref="H39:H40"/>
    <mergeCell ref="G83:I83"/>
    <mergeCell ref="G84:G85"/>
    <mergeCell ref="I27:I32"/>
    <mergeCell ref="G39:G40"/>
    <mergeCell ref="F39:F40"/>
    <mergeCell ref="E39:E40"/>
    <mergeCell ref="D39:D40"/>
    <mergeCell ref="A39:A40"/>
    <mergeCell ref="B25:B26"/>
    <mergeCell ref="A25:A26"/>
    <mergeCell ref="A58:A59"/>
    <mergeCell ref="B58:B59"/>
    <mergeCell ref="C58:C59"/>
    <mergeCell ref="D58:D59"/>
    <mergeCell ref="E58:E59"/>
    <mergeCell ref="F58:F59"/>
    <mergeCell ref="G58:G59"/>
    <mergeCell ref="D24:D26"/>
    <mergeCell ref="B51:B56"/>
    <mergeCell ref="A51:A56"/>
    <mergeCell ref="C42:C43"/>
    <mergeCell ref="B42:B43"/>
    <mergeCell ref="A42:A43"/>
    <mergeCell ref="D41:D43"/>
    <mergeCell ref="E41:E43"/>
    <mergeCell ref="F41:F43"/>
    <mergeCell ref="G41:G43"/>
  </mergeCells>
  <phoneticPr fontId="0" type="noConversion"/>
  <pageMargins left="0.39370078740157483" right="0.39370078740157483" top="0.39370078740157483" bottom="0.39370078740157483" header="0.15748031496062992" footer="0"/>
  <pageSetup paperSize="9" scale="26" fitToHeight="0" orientation="landscape" r:id="rId1"/>
  <rowBreaks count="8" manualBreakCount="8">
    <brk id="18" max="11" man="1"/>
    <brk id="38" max="11" man="1"/>
    <brk id="59" max="11" man="1"/>
    <brk id="80" max="11" man="1"/>
    <brk id="93" max="11" man="1"/>
    <brk id="104" max="11" man="1"/>
    <brk id="115" max="11" man="1"/>
    <brk id="1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Bondareva</cp:lastModifiedBy>
  <cp:lastPrinted>2020-08-20T08:24:41Z</cp:lastPrinted>
  <dcterms:created xsi:type="dcterms:W3CDTF">2019-06-27T05:34:00Z</dcterms:created>
  <dcterms:modified xsi:type="dcterms:W3CDTF">2020-08-27T12:39:30Z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