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definedNames>
    <definedName name="_xlnm.Print_Area" localSheetId="0">Лист1!$A$1:$K$152</definedName>
  </definedNames>
  <calcPr calcId="124519" refMode="R1C1"/>
</workbook>
</file>

<file path=xl/calcChain.xml><?xml version="1.0" encoding="utf-8"?>
<calcChain xmlns="http://schemas.openxmlformats.org/spreadsheetml/2006/main">
  <c r="H115" i="2"/>
  <c r="I115"/>
  <c r="E35" l="1"/>
  <c r="F35"/>
  <c r="D38"/>
  <c r="D40"/>
  <c r="G42"/>
  <c r="D42"/>
  <c r="G116"/>
  <c r="G28"/>
  <c r="G25"/>
  <c r="D11" l="1"/>
  <c r="G89"/>
  <c r="G90"/>
  <c r="G91"/>
  <c r="G92"/>
  <c r="G93"/>
  <c r="G95"/>
  <c r="G97"/>
  <c r="G99"/>
  <c r="G104"/>
  <c r="G106"/>
  <c r="G108"/>
  <c r="G112"/>
  <c r="G114"/>
  <c r="G118"/>
  <c r="G120"/>
  <c r="G121"/>
  <c r="G122"/>
  <c r="G123"/>
  <c r="G124"/>
  <c r="G125"/>
  <c r="G126"/>
  <c r="G127"/>
  <c r="G128"/>
  <c r="G129"/>
  <c r="G130"/>
  <c r="G131"/>
  <c r="G132"/>
  <c r="G133"/>
  <c r="G134"/>
  <c r="D99"/>
  <c r="D101"/>
  <c r="D104"/>
  <c r="D106"/>
  <c r="D108"/>
  <c r="D110"/>
  <c r="J110" s="1"/>
  <c r="D112"/>
  <c r="D114"/>
  <c r="D116"/>
  <c r="J116" s="1"/>
  <c r="D118"/>
  <c r="D120"/>
  <c r="D121"/>
  <c r="D122"/>
  <c r="D123"/>
  <c r="D124"/>
  <c r="D125"/>
  <c r="D126"/>
  <c r="D127"/>
  <c r="D128"/>
  <c r="D129"/>
  <c r="D130"/>
  <c r="D131"/>
  <c r="D132"/>
  <c r="D133"/>
  <c r="D134"/>
  <c r="D93"/>
  <c r="D95"/>
  <c r="D97"/>
  <c r="D89"/>
  <c r="D90"/>
  <c r="D91"/>
  <c r="D92"/>
  <c r="J133" l="1"/>
  <c r="J131"/>
  <c r="J129"/>
  <c r="J127"/>
  <c r="J125"/>
  <c r="J123"/>
  <c r="J121"/>
  <c r="J118"/>
  <c r="J112"/>
  <c r="J106"/>
  <c r="J99"/>
  <c r="J95"/>
  <c r="J92"/>
  <c r="J90"/>
  <c r="J134"/>
  <c r="J132"/>
  <c r="J130"/>
  <c r="J128"/>
  <c r="J126"/>
  <c r="J124"/>
  <c r="J122"/>
  <c r="J120"/>
  <c r="J114"/>
  <c r="J108"/>
  <c r="J104"/>
  <c r="J97"/>
  <c r="J93"/>
  <c r="J91"/>
  <c r="J89"/>
  <c r="D36"/>
  <c r="I66"/>
  <c r="H66"/>
  <c r="H65" s="1"/>
  <c r="F66"/>
  <c r="E66"/>
  <c r="E65" s="1"/>
  <c r="I51"/>
  <c r="H51"/>
  <c r="F51"/>
  <c r="E51"/>
  <c r="I48"/>
  <c r="H48"/>
  <c r="F48"/>
  <c r="E48"/>
  <c r="I46"/>
  <c r="I45" s="1"/>
  <c r="H46"/>
  <c r="F46"/>
  <c r="F45" s="1"/>
  <c r="E46"/>
  <c r="E45" s="1"/>
  <c r="I35"/>
  <c r="H35"/>
  <c r="H34" s="1"/>
  <c r="E34"/>
  <c r="I24"/>
  <c r="I23" s="1"/>
  <c r="H24"/>
  <c r="H23" s="1"/>
  <c r="F24"/>
  <c r="F23" s="1"/>
  <c r="E24"/>
  <c r="I19"/>
  <c r="H19"/>
  <c r="F19"/>
  <c r="E19"/>
  <c r="I16"/>
  <c r="I15" s="1"/>
  <c r="I14" s="1"/>
  <c r="H16"/>
  <c r="F16"/>
  <c r="E16"/>
  <c r="E15" s="1"/>
  <c r="E14" s="1"/>
  <c r="I10"/>
  <c r="H10"/>
  <c r="I12"/>
  <c r="H12"/>
  <c r="F12"/>
  <c r="F10"/>
  <c r="E12"/>
  <c r="E10"/>
  <c r="G11"/>
  <c r="J11" s="1"/>
  <c r="G13"/>
  <c r="G17"/>
  <c r="G20"/>
  <c r="G36"/>
  <c r="G38"/>
  <c r="G47"/>
  <c r="G49"/>
  <c r="G52"/>
  <c r="G58"/>
  <c r="G59"/>
  <c r="G68"/>
  <c r="D20"/>
  <c r="D25"/>
  <c r="J25" s="1"/>
  <c r="D28"/>
  <c r="J28" s="1"/>
  <c r="D47"/>
  <c r="D49"/>
  <c r="D52"/>
  <c r="D58"/>
  <c r="D59"/>
  <c r="D68"/>
  <c r="D13"/>
  <c r="D17"/>
  <c r="H15" l="1"/>
  <c r="H14" s="1"/>
  <c r="J36"/>
  <c r="D12"/>
  <c r="J38"/>
  <c r="J17"/>
  <c r="J20"/>
  <c r="D51"/>
  <c r="D66"/>
  <c r="J52"/>
  <c r="J13"/>
  <c r="G35"/>
  <c r="E9"/>
  <c r="G12"/>
  <c r="D46"/>
  <c r="H45"/>
  <c r="G51"/>
  <c r="G10"/>
  <c r="G19"/>
  <c r="G16"/>
  <c r="D24"/>
  <c r="I34"/>
  <c r="I9"/>
  <c r="D10"/>
  <c r="H9"/>
  <c r="E23"/>
  <c r="D16"/>
  <c r="G24"/>
  <c r="D35"/>
  <c r="G48"/>
  <c r="F65"/>
  <c r="G46"/>
  <c r="F9"/>
  <c r="D9" s="1"/>
  <c r="D19"/>
  <c r="G66"/>
  <c r="I65"/>
  <c r="F34"/>
  <c r="F15"/>
  <c r="F14" s="1"/>
  <c r="F88"/>
  <c r="H88"/>
  <c r="I88"/>
  <c r="E88"/>
  <c r="J12" l="1"/>
  <c r="J16"/>
  <c r="J51"/>
  <c r="J35"/>
  <c r="J10"/>
  <c r="J24"/>
  <c r="J19"/>
  <c r="G9"/>
  <c r="J9" s="1"/>
  <c r="G88"/>
  <c r="D88"/>
  <c r="F119"/>
  <c r="H119"/>
  <c r="I119"/>
  <c r="E119"/>
  <c r="F117"/>
  <c r="H117"/>
  <c r="I117"/>
  <c r="E117"/>
  <c r="F115"/>
  <c r="E115"/>
  <c r="F113"/>
  <c r="H113"/>
  <c r="I113"/>
  <c r="E113"/>
  <c r="F111"/>
  <c r="H111"/>
  <c r="I111"/>
  <c r="E111"/>
  <c r="F109"/>
  <c r="H109"/>
  <c r="I109"/>
  <c r="E109"/>
  <c r="F105"/>
  <c r="H105"/>
  <c r="I105"/>
  <c r="E105"/>
  <c r="F100"/>
  <c r="H100"/>
  <c r="I100"/>
  <c r="E100"/>
  <c r="F98"/>
  <c r="H98"/>
  <c r="I98"/>
  <c r="E98"/>
  <c r="F96"/>
  <c r="H96"/>
  <c r="I96"/>
  <c r="E96"/>
  <c r="F94"/>
  <c r="H94"/>
  <c r="I94"/>
  <c r="E94"/>
  <c r="J88" l="1"/>
  <c r="D113"/>
  <c r="D115"/>
  <c r="D119"/>
  <c r="G94"/>
  <c r="G96"/>
  <c r="G98"/>
  <c r="G100"/>
  <c r="G105"/>
  <c r="G109"/>
  <c r="G111"/>
  <c r="G113"/>
  <c r="D94"/>
  <c r="D98"/>
  <c r="D105"/>
  <c r="D109"/>
  <c r="D96"/>
  <c r="D100"/>
  <c r="D111"/>
  <c r="D117"/>
  <c r="G115"/>
  <c r="G117"/>
  <c r="G119"/>
  <c r="F107"/>
  <c r="H107"/>
  <c r="I107"/>
  <c r="E107"/>
  <c r="F103"/>
  <c r="F87" s="1"/>
  <c r="H103"/>
  <c r="I103"/>
  <c r="I87" s="1"/>
  <c r="E103"/>
  <c r="J119" l="1"/>
  <c r="J113"/>
  <c r="J115"/>
  <c r="J117"/>
  <c r="J109"/>
  <c r="J100"/>
  <c r="J96"/>
  <c r="J111"/>
  <c r="J105"/>
  <c r="J98"/>
  <c r="J94"/>
  <c r="D107"/>
  <c r="H87"/>
  <c r="G87" s="1"/>
  <c r="G103"/>
  <c r="G107"/>
  <c r="E87"/>
  <c r="D87" s="1"/>
  <c r="D103"/>
  <c r="G65"/>
  <c r="D65"/>
  <c r="D48"/>
  <c r="D45"/>
  <c r="D34"/>
  <c r="G23"/>
  <c r="D23"/>
  <c r="J107" l="1"/>
  <c r="J103"/>
  <c r="J87"/>
  <c r="J23"/>
  <c r="G45"/>
  <c r="G34"/>
  <c r="J34" s="1"/>
  <c r="I61"/>
  <c r="I50" s="1"/>
  <c r="I8" s="1"/>
  <c r="E61"/>
  <c r="E50" s="1"/>
  <c r="E8" s="1"/>
  <c r="F61"/>
  <c r="H61"/>
  <c r="H50" l="1"/>
  <c r="H8" s="1"/>
  <c r="G61"/>
  <c r="F50"/>
  <c r="F8" s="1"/>
  <c r="D61"/>
  <c r="G14"/>
  <c r="G15"/>
  <c r="D14"/>
  <c r="D15"/>
  <c r="G50" l="1"/>
  <c r="G8" s="1"/>
  <c r="J15"/>
  <c r="J14"/>
  <c r="D50"/>
  <c r="J50" s="1"/>
  <c r="D8" l="1"/>
  <c r="J8" s="1"/>
</calcChain>
</file>

<file path=xl/sharedStrings.xml><?xml version="1.0" encoding="utf-8"?>
<sst xmlns="http://schemas.openxmlformats.org/spreadsheetml/2006/main" count="267" uniqueCount="207">
  <si>
    <t>Викторов С.А.       Власов А.И.</t>
  </si>
  <si>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</si>
  <si>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</si>
  <si>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</si>
  <si>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Исполнено, </t>
  </si>
  <si>
    <t xml:space="preserve">Примечание </t>
  </si>
  <si>
    <t xml:space="preserve">тыс. рублей </t>
  </si>
  <si>
    <t xml:space="preserve">краевой бюджет </t>
  </si>
  <si>
    <t xml:space="preserve">бюджет МО </t>
  </si>
  <si>
    <t>Викторов С.А.</t>
  </si>
  <si>
    <t>Горошко А.А.</t>
  </si>
  <si>
    <t>Иванова Н.А.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</si>
  <si>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</si>
  <si>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</si>
  <si>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</si>
  <si>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</si>
  <si>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</si>
  <si>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</si>
  <si>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 xml:space="preserve">Наименование
муниципальной программы </t>
  </si>
  <si>
    <t xml:space="preserve">Руководитель / Мероприятие </t>
  </si>
  <si>
    <t>ВСЕГО:</t>
  </si>
  <si>
    <t xml:space="preserve">Муниципальная программа МО Гулькевичский район «Развитие общественной инфраструктуры муниципального значения  муниципального образовании Гулькевичский район» </t>
  </si>
  <si>
    <t xml:space="preserve"> </t>
  </si>
  <si>
    <t>Алексеенко Р.А.</t>
  </si>
  <si>
    <t>Заместитель главы муниципального образования Гулькевичский район
по финансово-экономическим вопросам</t>
  </si>
  <si>
    <t>С.А. Юрова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</si>
  <si>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</si>
  <si>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</si>
  <si>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</si>
  <si>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</si>
  <si>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</si>
  <si>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</si>
  <si>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</si>
  <si>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</si>
  <si>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</si>
  <si>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</si>
  <si>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</si>
  <si>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</si>
  <si>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</si>
  <si>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</si>
  <si>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</si>
  <si>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</si>
  <si>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</si>
  <si>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</si>
  <si>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</si>
  <si>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</si>
  <si>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</si>
  <si>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</si>
  <si>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</si>
  <si>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 и гуманитарного профилей в общеобразовательных организациях, расположенных в сельской местности и малых городах)</t>
  </si>
  <si>
    <t xml:space="preserve">открытие центров образования цифрового и гуманитарного профилей «Точка роста» в МБОУ СОШ №8 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</si>
  <si>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рамках реализации мероприятий  регионального проекта Краснодарского края «Современная школа» (обновление материально-технической базы для формирования у обучающихся современных навыков по предметной области «Технология» и других предметных областей)</t>
  </si>
  <si>
    <t>обновление материально-технической базы для формирования у обучающихся современных технологических и гуманитарных навыков ипредметной области "Технология" и других предметных областей в МБОУ СОШ №8 и №13</t>
  </si>
  <si>
    <t>Муниципальная программа Гирейского городского поселения«Формирование современной городской среды» на территорииГирейского  городского поселения Гулькевичского района на 2018-2024 годы</t>
  </si>
  <si>
    <t>Выполнение работ по ремонту и обеспечению комплексного благоустройства территории</t>
  </si>
  <si>
    <t>Муниципальная программа «Формирование современной городской среды" на территории Пушкинского сельского поселения Гулькевичского района на 2018-2024 годы</t>
  </si>
  <si>
    <t>Смородина О.В.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</si>
  <si>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</si>
  <si>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</si>
  <si>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</si>
  <si>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материалами, в рамках реализации регионального проекта "Культурная среда"</t>
  </si>
  <si>
    <t xml:space="preserve">Муниципальная программа Гирейского городского поселения «Развитие культуры» </t>
  </si>
  <si>
    <t>Создание и модернизация учреждений культурно-досугового типа в сельской местности, включая строительство, реконструкцию и капитальный ремонт зданий, в рамках реализации регионального проекта "Кльтурная среда"</t>
  </si>
  <si>
    <t>Кап.ремонт МКУК ЦКД "Фламинго"</t>
  </si>
  <si>
    <t>Приобретение муз.инструментов, оборудовани для учебного процесса (интеррактивная доска), учебники</t>
  </si>
  <si>
    <t>Выполнение проектной, рабочей документации и инженерных изысканий, проведение экспертизы проектной документации и проверки достоверности сметной стоимости по объекту: "Центр Единоборств"</t>
  </si>
  <si>
    <t>Выполнение проектно-сметной документации (корректировка) и проведение проверки достоверности сметной стоимости по объекту: «Капитальный ремонт здания  спортивного комплекса «Молодость» села Соколовского Гулькевичского района»</t>
  </si>
  <si>
    <t>Муниципальная программа МО Гулькевичский район "Жилище"</t>
  </si>
  <si>
    <t xml:space="preserve">Викторов С.А.   </t>
  </si>
  <si>
    <t>Предоставление молодым семьям – участникам муниципальной программы социальных выплат на приобретение жилого помещения или создание объекта индивидуального жилищного строительства</t>
  </si>
  <si>
    <t>Муниципальная программа Гулькевичского городского поселения "Жилище"</t>
  </si>
  <si>
    <t>Муниципальная программа Пушкинского сельского поселения "Развитие культуры"</t>
  </si>
  <si>
    <t>Ремонт и укрепление материально-технической базы, техническое оснажение муниципальных учреждений культуры и (или) детских музыкальных школ, художественных школ, школ искуств, домов детского творчества</t>
  </si>
  <si>
    <t>Муниципальная программа Гирейского городского поселения "Развитие культуры"</t>
  </si>
  <si>
    <t xml:space="preserve">Алексеенко Р.А. 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</si>
  <si>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</si>
  <si>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Муниципальная программа МО Гулькевичский район "Развитие культуры"</t>
  </si>
  <si>
    <t>Комплектование и обеспечение сохранности библиотечных фондов библиотек</t>
  </si>
  <si>
    <t>Муниципальная программа МО Гулькевичского района "Развитие физической культуры и спорта"</t>
  </si>
  <si>
    <t>Предоставление субсидии из краевого бюджета местным бюджетам муниципальных образований Краснодарского края 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</t>
  </si>
  <si>
    <t>Власов А.И.</t>
  </si>
  <si>
    <t>Муниципальная программа Гулькевичского городского поселения "Развитие физической культуры и спорта"</t>
  </si>
  <si>
    <t>Капитальный ремонт муниципальных спортивных объектов</t>
  </si>
  <si>
    <t>Строительство многофункциональных спортивно-игровых площадок в целях обеспечения условий для занятий физической культурой и массовым спортом в муниципальных оразованиях</t>
  </si>
  <si>
    <t>Муниципальная программа МО Гулькевичский район "Доступная среда"</t>
  </si>
  <si>
    <t xml:space="preserve">Реализация мероприятий государственной программы Краснодарского края "Доступная среда" </t>
  </si>
  <si>
    <t>Муниципальная программа Гулькевичского городского поселения "Доступная среда"</t>
  </si>
  <si>
    <t>Муниципальная программа МО Гулькевичский район "Развитие образования"</t>
  </si>
  <si>
    <t>Муниципальная программа МО Гулькевичский район "Развитие гражданского общества в муниципальном образовании Гулькевичский район"</t>
  </si>
  <si>
    <t>Капитальный и текущий ремонт, приобретение оборудования для создания противопожарного, охранного, температурно-влажностного, светового и санитарно-гигиенического режимов, размещения и картинирования архивных документов, приобретение мебели, компьютерной техники и оргтехники, фототехники</t>
  </si>
  <si>
    <t>Муниципальная программа муниципального образования Гулькевичский район "Ремонт и содержание автомобильных дорог местного значения на территории муниципального образования Гулькевичский район"</t>
  </si>
  <si>
    <t>Капитальный ремонт и ремонт автомобильных дорог местного значения вне границ населенных пунктов в границах муниципального образования Гулькевичский район, в том числе в рамках мероприятия «Предоставления субсидий местным бюджетам на софинансирование расходных обязательств муниципальных образований Краснодарского края на капитальный ремонт и ремонт автомобильных дорог общего пользования местного значения, за исключением осуществляющихся в рамках программы комплексного развития транспортной инфраструктуры  Краснодарской городской агломерации»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</t>
  </si>
  <si>
    <t>Рогоза А.И.</t>
  </si>
  <si>
    <t>Вересов А.Г.</t>
  </si>
  <si>
    <t>Пеплов В.А.</t>
  </si>
  <si>
    <t>Матвиенко А.Н.</t>
  </si>
  <si>
    <t>Пахомов Д.А.</t>
  </si>
  <si>
    <t>Харланов А.А.</t>
  </si>
  <si>
    <t>Чистоусов С.Н.</t>
  </si>
  <si>
    <t>Велькер Ю.А.</t>
  </si>
  <si>
    <t>Бобров А.А.</t>
  </si>
  <si>
    <t>Зайченко А.С.</t>
  </si>
  <si>
    <t>Клеманов А.С.</t>
  </si>
  <si>
    <r>
      <t>Муниципальная программа Новоукраинского сельского поселени</t>
    </r>
    <r>
      <rPr>
        <b/>
        <sz val="26"/>
        <rFont val="Times New Roman"/>
        <family val="1"/>
        <charset val="204"/>
      </rPr>
      <t>я "Благоустройство территорий городских и сельских поселений"</t>
    </r>
  </si>
  <si>
    <t>оснащение кинотеатров необходимым оборудованием для осуществления кинопоказов с подготовленным субтитрированием и (или) тифлокомментированием</t>
  </si>
  <si>
    <t xml:space="preserve">обеспечения доступности для инвалидов и других маломобильных групп населения зданий мун. учреждений культуры и (или) мун. учреждений дополнительного образования детей </t>
  </si>
  <si>
    <t>формирование и содержание муниципальных архивов</t>
  </si>
  <si>
    <t>оплата  труда  инструкторов по спорту "Самбо в школу" СШ "Сокол" (10 человек)</t>
  </si>
  <si>
    <t>Софинансирование  расходных обязательств, возникающих при выполнении полномочий органов местного самоуправления по вопросам местного значения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</si>
  <si>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Ремонт спорт площадки 
СОШ №14 
Ремонт кровли 
СОШ №19</t>
  </si>
  <si>
    <t>Предоставление соц. выплат на приобретение жилого помещения</t>
  </si>
  <si>
    <t xml:space="preserve">Строительство спортивной площадки с.Новоукраинское, ул.Тимирязева, 21а </t>
  </si>
  <si>
    <t>МКУК ЦКД "Фламинго"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</si>
  <si>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</si>
  <si>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</si>
  <si>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</si>
  <si>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>ПСД
(оплата 60% контракта за 2019 год)</t>
  </si>
  <si>
    <t>Корректировка ПСД</t>
  </si>
  <si>
    <t>Благоустройство общественной территории, расположенной по адресу: с.Пушкинское ул. Советская 220 (парк)</t>
  </si>
  <si>
    <t xml:space="preserve">Расходы уменьшены в связи с передачей учреждения "Зодиак" Гулькевичскому городскому поселению </t>
  </si>
  <si>
    <t>Обеспечение жильем молодых семей</t>
  </si>
  <si>
    <t>Кап.ремонт здания дома культуры с.Пушкинского</t>
  </si>
  <si>
    <t>Кап.ремонт стадиона "Венец" по ул. Ленинградской 1/1</t>
  </si>
  <si>
    <t>Выполнение проектно-сметной документации по объекту «Строительство школы начальных классов на 400 мест в г. Гулькевичи, Западный микрорайон, 18»</t>
  </si>
  <si>
    <t>Выполнение ПСД</t>
  </si>
  <si>
    <t xml:space="preserve">Выполнение проектной, рабочей документации по объекту «Реконструкция  МБОУ СОШ № 6 им. В.И. Ермолаева по ул. Шукшина, 24 х. Тельман Гулькевичского района 1 этап. Строительство универсального спортивного комплекса (зала) с переходной галереей на территории  МБОУ СОШ № 6 им. В.И. Ермолаева» и проведение государственной экспертизы результатов инженерных изысканий,  проектной документации, включая проведение проверки достоверности сметной стоимости </t>
  </si>
  <si>
    <t xml:space="preserve">Выполнение  проектной, рабочей документации (корректировка) по объекту «Отдельно стоящее здание на территории МБОУ СОШ №22 по адресу: Краснодарский край, Гулькевичский район, пос. Кубань, ул. Школьная 2» </t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</si>
  <si>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</si>
  <si>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</si>
  <si>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</si>
  <si>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</si>
  <si>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</si>
  <si>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</si>
  <si>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</si>
  <si>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</si>
  <si>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</si>
  <si>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</si>
  <si>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</si>
  <si>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</si>
  <si>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</si>
  <si>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</si>
  <si>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</si>
  <si>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</si>
  <si>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>Подготовлен проект соглашения</t>
  </si>
  <si>
    <r>
      <rPr>
        <b/>
        <i/>
        <sz val="26"/>
        <color indexed="8"/>
        <rFont val="Times New Roman"/>
        <family val="1"/>
        <charset val="204"/>
      </rPr>
      <t xml:space="preserve">СПРАВОЧНО: </t>
    </r>
    <r>
      <rPr>
        <i/>
        <sz val="26"/>
        <color indexed="8"/>
        <rFont val="Times New Roman"/>
        <family val="1"/>
        <charset val="204"/>
      </rPr>
      <t>помимо национальных (региональных) проектов в муниципальном образовании в рамках муниципальных программ на условиях софинансирования  реализуются мероприятия:</t>
    </r>
  </si>
  <si>
    <t>Выполнение ПСД оплата 60% контракта 2019 года</t>
  </si>
  <si>
    <t>Контракт заключен 22.11.2019г. №68 на выполнение проектно-сметной документации (корректировка). Выполняются работы</t>
  </si>
  <si>
    <t>Пакет документов направлен в Министерство физической культуры и спорта Краснодарского края, проект соглашения не возврощался</t>
  </si>
  <si>
    <t>Пакет документов направлен в Министерство транспорта и дорожного хозяйства, проект соглашения не возврощался</t>
  </si>
  <si>
    <t>Объявление аукциона на выполнение ПСД запланированно на март 2020 года По состянию на 27.02.2020 пакет документов на проведение аукциона в полном объеме в отдел закупок не предоставлен.</t>
  </si>
  <si>
    <t>Примечания</t>
  </si>
  <si>
    <t>Объявлен ЭА №  0118300000620000029 от 14.02.2020 г. "Выполнение проектной, рабочей документации и инженерных изысканий по объекту: «Строительство школы начальных классов на 400 мест в г. Гулькевичи, Западный микрорайон, 18». Цена контракта 2 625 555,55 руб. Победитель  ООО "Партнер", г.Москва. Срок выполнения работ: Инж изысканий, подготовки ПД – с момента заключ кон-та в течение 150 кал дней. Сроки вып-я Раб док-ции - не позднее 5 (пяти) раб дней со дня получения гос экс-зы</t>
  </si>
  <si>
    <t>18 февраля 2020г. заключено соглашение с Министерством физической  культуры и спорта Краснодарского края № 4-20/СП
Ведутся работы по проведению гос. экспертизе строительно-монтажных работ.</t>
  </si>
  <si>
    <t>30 января 2020 года заключено соглашение с Министерством культуры Краснодарского края
ЭА 0118300000620000014 от 5.02.2020г. "Поставка мебели для нужд МКУК ЦКД "Фламинго" НМЦК- 591 640,00 руб. Победитель ООО "Веста" г. Краснодар контракт заключен 28.02.2020г. сумма контракта 529 517,80 руб.
ЭА 0118300000620000016 от 5.02.2020г. "Приобретение одежды сцены" НМЦК-409 500,00 руб. Победитель ИП Дацко Ирина Сергеевна г.Краснодар, контракт заключен 28.02.2020г. сумма контракта 148 958,38 руб.
ЭА 0118300000620000064 от 12.03.2020г. "Поставка механического оборудования для сцены" НМЦК-802 110,03 руб. дата аукциона 24.03.2020г.</t>
  </si>
  <si>
    <t xml:space="preserve">28 января 2020г. подписано соглашение с Министерством культуры Краснодарского края №41.
Объявлен ЭА №  0118300000620000041 от 28.02.2020 г. "Кап.ремонт здания казенного муниципального учреждения культуры центр культуры и досуга Пушкинского сельского поселения Гулькевичского района ул. Советская 171».  НМЦК 9 326 958,81 руб. Победитель  ООО "ЛИДЕР-СТРОЙ", г.Абинск. сумма контракта 7 304 278,27 руб. Срок выполнения работ по 30.11.2020г.
</t>
  </si>
  <si>
    <t>В рамках национального проекта "Международная кооперация и экспорт" проведен мониторинг среди предприятий АПК Гулькевичского района о возможности  экспортных  поставок на 2020 г. и на перспективу до 2024 г. В ООО "КЗГ" с 2019 года разработаны прогнозные показатели по обьему экспорта продукции, что составит от 10,5 тыс. тонн до 11,5 тыс. тонн ежегодно. Основные экспортные направления - страны СНГ. Для развития экспорта используются ресурсы международных электронных площадок, таких как Alibaba, привлекаются международные трейдеры. Проводится работа с российским Экспортным центром по вопросам субсидирования транспортных расходов на экспорт продукции. С начала 2020г ( на 01.03.2020г) ООО "КЗГ" реализовано на экспорт 0,65 тыс. тонн продукции (мальтодекстрин, крахмал, патока, глютен).  ССПК ККЗ " Кубань" осуществляет экспорт семян гибридной кукурузы в страны СНГ (Беларуссия),  на 01.03.20г реализовано на экспорт 0,06 тыс. тонн семян гибридной кукурузы. В 2020 году также планируют осуществлять экспортные поставки в страны СНГ: ООО " Союз-Агро" и ОАО СК "им. М.И. Калинина", ООО " Колос"- зерно пшеницы под одно из направлений общей программы АПК КК "гидромелиоративные мероприятия".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</si>
  <si>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</si>
  <si>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</si>
  <si>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</si>
  <si>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</si>
  <si>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23 января 2020 года  заключено соглашение с Министерством культуры Краснодарского края
23.04.2020г. Заключены контракты №22 и №21 с ООО "Исток Аудио Трейдинг" на общую сумму 631,2 тыс. рублей. Предмет контрактов "Поставка товара и оборудования в целях реализации программы "Доступная среда"
Контракты оплачены 27.05.2020года</t>
  </si>
  <si>
    <t>ПСД находится на гос.экспертизе</t>
  </si>
  <si>
    <t>8.05.2020г. заключено Соглашение №19ИС на софинансирование расходных обязательств муниципальных  образований  Краснодарского края в целях обеспечения условий  для развития физической культуры и массового спорта в части оплаты  труда  инструкторов по спорту направленно в Министерство физической культуры и спорта Краснодарского края на общую сумму 1 008,1 тыс. руб. (в том числе средства краевого бюджета 947,6 тыс. руб.).
Оплата произведенна за 6 мес. 2020г.</t>
  </si>
  <si>
    <t xml:space="preserve">07.02.2020г. заключено соглашение с Министерством образования и науки Краснодарского края на общую сумму 4 704,8 тыс. руб. (в том числе средства краевого бюджета 4 422,5 тыс. руб.)
9.04.2020г. заключен контракт с  ИП Чрагян А.А. Краснодарский край, г.Армавир, пос.Заветный сумма контракта 2 121 633,60 руб., предмет контракта: Капитальный ремонт спортивной площадки в МБОУ СОШ №14 расположенной по адресу: Краснодарский край, Гулькевичский район, с.Соколовское, ул.Школьная 14». Срок выполнения работ с момента заключения контракта по 6.05.2020г. Работы выполнены, ведется приемка выполненных работ.
13.04.2020г. заключен контракт с ИП Скакун Т.И. Краснодарский край, Гулькевичский район, с.Скобелевское сумма контракта 1 472 592,34 руб., предмет контракта: Капитальный ремонт крыши здания МБОУ СОШ №19 расположенной по адресу: с.Скобелевское, ул.Школьная 28, Гулькевичский район. Срок выполнения работ с момента заключения контракта по 25.05.2020г. Работы выполены и оплачены.
</t>
  </si>
  <si>
    <t xml:space="preserve">04.06.2020г. подписанно соглашение с Министерство транспорта и дорожного хозяйства.
Аукцион от 23.06.2020г., победитель: ООО"ДОРСТРОЙКУБАНЬ - 19" г. Краснодар, сумма контракта 1 526 348,19 рублей 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</si>
  <si>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одной молодой семье</t>
  </si>
  <si>
    <t>20 января 2020 года заключено соглашение с Министерством топливно-энергетического комплекса и жилищно-коммунального хозяйства Краснодарского края
По состоянию на 01.07.2020года предоставлена субсидия двум молодым семьям</t>
  </si>
  <si>
    <t>18.05.2020г. заключен контракт 0118300000620000169 по ремонту асфальтобетонного покрытия на общую сумму 13 741,7 тыс.рублей</t>
  </si>
  <si>
    <t>Процент исполнения, %</t>
  </si>
  <si>
    <t xml:space="preserve">Кассовое исполнение, </t>
  </si>
  <si>
    <t>2 чел. руководящего состава ОАО «АПСК «Гулькевичский»в 2019 году прошли обучение в ФЦК (г.Москва) в качестве тренеров, ими обучено 20 работников предприятия, в 2020 году 5 человек – «Лидеры производства» проходят обучение в Москве (февраль-май). В результате 1-го этапа пилотного проекта (завершение которого  28.01.2020г. торжественно отметили на предприятии, и на которое были приглашены зам. губернатора Краснодарского края И.П. Галась и министр экономики А.А. Руппель) достигнуто повышение производительности труда на 2,3%, что позволило увеличить объем возводимого жилья на 16 тыс. м кв. в год и на 8-10% увеличить выручку предприятия.
2 чел. АО «ДСУ-7» (генеральный директор и руководитель проекта по операционным улучшениям) также прошли обучение в Федеральным центре компетенций в качестве тренеров, в августе 2019 года ими обучены 7 сотрудников предприятия.</t>
  </si>
  <si>
    <r>
      <rPr>
        <b/>
        <sz val="26"/>
        <rFont val="Times New Roman"/>
        <family val="1"/>
        <charset val="204"/>
      </rPr>
      <t xml:space="preserve">В мае 2020 года решеним Совета МО Гулькевичский район снижена налоговую ставку по единому налогу на вмененный доход с 15 до 7,5 %. </t>
    </r>
    <r>
      <rPr>
        <sz val="26"/>
        <rFont val="Times New Roman"/>
        <family val="1"/>
        <charset val="204"/>
      </rPr>
      <t xml:space="preserve">Снижение налоговой нагрузки коснется более 1200 хозяйствующих субъектов, осуществляющих свою деятельность на территории Гулькевичского района и в наибольшей степени пострадавших в условиях ухудшения ситуации в результате распространения новой коронавирусной инфекции. 
Пониженная ставка будет применяться при расчете ЕНВД за налоговые периоды с 1 января по 31 декабря 2020 года. </t>
    </r>
    <r>
      <rPr>
        <b/>
        <sz val="26"/>
        <rFont val="Times New Roman"/>
        <family val="1"/>
        <charset val="204"/>
      </rPr>
      <t xml:space="preserve">
                                                                                             </t>
    </r>
    <r>
      <rPr>
        <sz val="26"/>
        <rFont val="Times New Roman"/>
        <family val="1"/>
        <charset val="204"/>
      </rPr>
      <t xml:space="preserve">                                                                                                </t>
    </r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</si>
  <si>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sz val="22"/>
        <color indexed="8"/>
        <rFont val="Times New Roman"/>
        <family val="1"/>
        <charset val="204"/>
      </rPr>
      <t>"</t>
    </r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</si>
  <si>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</si>
  <si>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r>
      <t xml:space="preserve">В рамках данного регионального проекта необходимо обеспечить увеличение численности занятых в сфере малого и среднего предпринимательства:  в </t>
    </r>
    <r>
      <rPr>
        <b/>
        <sz val="20"/>
        <rFont val="Times New Roman"/>
        <family val="1"/>
        <charset val="204"/>
      </rPr>
      <t>2020 году до 10,145 тыс. чел.</t>
    </r>
    <r>
      <rPr>
        <sz val="20"/>
        <rFont val="Times New Roman"/>
        <family val="1"/>
        <charset val="204"/>
      </rPr>
      <t xml:space="preserve">; в 2021 году до 10,892 тыс. чел.; в 2022 году до 11,763 тыс. чел.; в 2023 году до 12,498 тыс. чел.; в 2024 году до 13,17 тыс. чел.  </t>
    </r>
    <r>
      <rPr>
        <b/>
        <sz val="20"/>
        <rFont val="Times New Roman"/>
        <family val="1"/>
        <charset val="204"/>
      </rPr>
      <t>По итогам 1 полугодия 2020 года численность занятых в сфере малого и среднего предпринимательства - 9,186 тыс.чел., исполнение 90,5%.  Н</t>
    </r>
    <r>
      <rPr>
        <sz val="20"/>
        <rFont val="Times New Roman"/>
        <family val="1"/>
        <charset val="204"/>
      </rPr>
      <t xml:space="preserve">а учет стали ИП - 189, снято с учета - 195 (97%),  ЮЛ постановка на учет - 9, снятие с учета - 22 (41%). Количественный показатель: минус 19 единиц. Достижение показателей планируется за счет мер поддержки на региональном и федеральном уровне. В рамках данной работы за период с 01.01.2020 г. по 30.06.2020 г.количество субъектов МСП, получивших микрозаймы  с процентными ставками от 3,5% до 6% годовых в Фонде микрофинансирования – 11 единиц, количество договоров – 13 единиц, </t>
    </r>
    <r>
      <rPr>
        <b/>
        <sz val="20"/>
        <rFont val="Times New Roman"/>
        <family val="1"/>
        <charset val="204"/>
      </rPr>
      <t xml:space="preserve">в экономику МО Гулькевичский район вовлечено более 18 млн. рублей. </t>
    </r>
    <r>
      <rPr>
        <sz val="20"/>
        <rFont val="Times New Roman"/>
        <family val="1"/>
        <charset val="204"/>
      </rPr>
      <t xml:space="preserve">  </t>
    </r>
    <r>
      <rPr>
        <b/>
        <sz val="20"/>
        <rFont val="Times New Roman"/>
        <family val="1"/>
        <charset val="204"/>
      </rPr>
      <t xml:space="preserve">Выдано кредитных ресурсов (зарплатных) на поддержание численности занятых в малом бизнесе Сбербанк на сумму 12,1 млн. рублей с 0% процентной ставкой. На пополнение оборотных средств РНКБ удовлетворено 6 заявок на сумму 6,4 млн. рублей под 2% годовых.
</t>
    </r>
  </si>
  <si>
    <t xml:space="preserve">В рамках данного регионального проекта необходимо обеспечить увеличение численности занятых в сфере малого и среднего предпринимательства:  в 2020 году до 10,145 тыс. чел.; в 2021 году до 10,892 тыс. чел.; в 2022 году до 11,763 тыс. чел.; в 2023 году до 12,498 тыс. чел.; в 2024 году до 13,17 тыс. чел.                                       По итогам 1 полугодия 2020 г. численность занятых в сфере малого и среднего предпринимательства - 9,186 тыс.чел., исполнение 90,5%, на учет стали  ИП - 189, снято с учета - 195 (97%),  ЮЛ постановка на учет - 9, снятие с учета - 22 (41%). Количественный показатель: минус 19 единиц.  Достижение показателей планируется за счет мер поддержки на региональном и федеральном уровне. В рамках данной работы за период с 01.01.2020 г. по 30.06.2020 г.количество субъектов МСП, получивших микрозаймы  с процентными ставками от 3,5 % до 6% годовых в Фонде микрофинансирования – 11 единиц, количество договоров – 13 единиц, в экономику МО Гулькевичский район вовлечено более 18 млн. рублей.   Выдано кредитных ресурсов (зарплатных) на поддержание численности занятых в малом бизнесе Сбербанк на сумму 12,1 млн. рублей с 0% процентной ставкой. На пополнение оборотных средств РНКБ удовлетворено 6 заявок на сумму 6,4 млн. рублей под 2% годовых.
</t>
  </si>
  <si>
    <t xml:space="preserve"> На 13 марта 2020 года в районе действуют 3 с/х кооператива: ССПК ККЗ " Кубань"- количествово членов - 33 хоз. субьекта; вид деятельности - подработка семян гибридной кукурузы (с/п Кубань). СППК "Молодейка"-15 членов кооператива, вид деятельности: выращивание сои и пр-во соевого сыра (Гулькевичское г/п). СППК "АКВА-ФЕРМА "АЛЕКСЕЕВСКАЯ" - количество членов - 6; вид деятельности: переработка и консервирование рыбы, рыбоводство пресноводное и т.д.  В декабре 2019 г. в конкурсной программе "Агростартап", по направлению деятельности пчеловодство, грнтополучателем стал ИП глава КФХ Гелунов Р.Н. (Николенское с/п). Сумма гранта составила 2,7 млн. руб.
 В целях реализации гос. программы Краснодарского края «Развитие сельского хозяйства и регулирование рынков сельскохозяйственной продукции, сырья и продовольствия», в 2019 г. успешно проводилось предоставление субсидий (возмещение части затрат) малым формам хозяйствования в АПК (ЛПХ, КФХ и ИП - сельхоз/товаропроизводит.). За период 2019 года, из краевого бюджета бюджету МО Гулькевичский район были выделены и, на 31.12.2019 г., полностью освоены субвенции на оказание мер гос. поддержки малым формам хозяйствования в АПК , в сумме 15,1 млн. руб. Из них, 13,6 млн.руб. выплачено ИП главам КФХ и ИП-сельхозтоваропроизводителям (всего 8 представителей).  На 2020 год краевым  бюджетом бюджету МО Гулькевкичский район выделен лимит денежных средств на выплату по вышеуказанной программе в размере 20 млн. руб. Освоение денежных средств начнется во 2 квартале 2020 года. 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</si>
  <si>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</si>
  <si>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</si>
  <si>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</si>
  <si>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Выполнение работ по ремонту и обеспечению комплексного благоустройства территории, расположенной по адресу пгт.Гирей, ул.Красная, 4</t>
  </si>
  <si>
    <t>Контракт выполнен и оплачен в полном объеме</t>
  </si>
  <si>
    <t>5.2.</t>
  </si>
  <si>
    <t xml:space="preserve">6. </t>
  </si>
  <si>
    <t>6.3.</t>
  </si>
  <si>
    <t>6.4.</t>
  </si>
  <si>
    <t>7.</t>
  </si>
  <si>
    <r>
      <t xml:space="preserve">24.03.2020г. заключен контракт с ООО "ЕВРОПА" г.Краснодар, на сумму 15 988 581,85 рублей, заказчик: администрация Пушкинского сельского поселения, предмет контракта: Выполнение работ по благоустройству парковой зоны: Российская Федерация, Краснодарский край, Гулькевичский район, с.Пушкинское, ул.Советская,220. 
</t>
    </r>
    <r>
      <rPr>
        <b/>
        <sz val="28"/>
        <color indexed="8"/>
        <rFont val="Times New Roman"/>
        <family val="1"/>
        <charset val="204"/>
      </rPr>
      <t xml:space="preserve">Работы выполнены 24 августа 2020г.  на сумму 14 919 781,20 рублей. 11 сентября 2020 г. состоялось открытие парка </t>
    </r>
  </si>
  <si>
    <r>
      <t xml:space="preserve">1) 02.03.2020г. заключен контракт с ИП Бузов А.Н., г. Краснодар, на сумму 91 823,45 руб., предмет контракта: Поставка оборудования для организации учебного процесса (интерактивная доска, мультимедийный проектор, ноутбук), заказчик: МБО ДО ДШИ г. Гулькевичи.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2) 03.03.2020г. заключен контракт с ИП Колоскова Т.В., г. Краснодар, на сумму 3 522 964,65 руб., пердмет контракта: Поставка музыкальных инструментов и принадлежностей для музыкальных инструментов, заказчик: МБО ДО ДШИ г. Гулькевичи.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3) 06.04.2020г. заключен контракт с ИП Колоскова Т.В., г. Краснодар, на сумму 317 113,90 руб., предмет контракта: Поставка музыкальных инструментов, заказчик: МБО ДО ДШИ г. Гулькевичи.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4) 19.05.2020г. заключен контракт с ИП Колоскова Т.В., г. Краснодар, на сумму 4 298,00 руб., предмет контракта: Поставка учебных пособий. 
</t>
    </r>
    <r>
      <rPr>
        <b/>
        <sz val="24"/>
        <color indexed="8"/>
        <rFont val="Times New Roman"/>
        <family val="1"/>
        <charset val="204"/>
      </rPr>
      <t xml:space="preserve">Поставка произведена, контракт исполнен.
</t>
    </r>
    <r>
      <rPr>
        <sz val="24"/>
        <color indexed="8"/>
        <rFont val="Times New Roman"/>
        <family val="1"/>
        <charset val="204"/>
      </rPr>
      <t xml:space="preserve">
</t>
    </r>
  </si>
  <si>
    <t xml:space="preserve">8) Кроме того исполнены договора (контракты) на поставку комплектов для ГИА лаборатории по физике, шкафа вытяжного, оборудования для агротехнологического класса на общую сумму 376,9 тыс. руб.; </t>
  </si>
  <si>
    <t>9) 22.06.2020г. заключен контракт с ООО «Система», цена контракта 466,0 тыс. руб., предмет контракта: поставка лабораторного оборудования, заказчик: МБОУ СОШ № 13. Оборудование поставлено и оплачено;</t>
  </si>
  <si>
    <t xml:space="preserve"> ГКУ КК "Гулькевичский Центр занятости населения" заключено 4 контракта на 52 тыс. руб. на переобучение 9 женщин из числа незанятых граждан, находящихся в отпуске по уходу за ребенком в возрасте до трех лет, готовых пройти переобучение по Программе 1С - предприятие -  2 чел., специалистов ПФР - 2 чел., санитарки ЦРБ - 5 чел</t>
  </si>
  <si>
    <t>ГКУ КК "Гулькевичский Центр занятости населения" проведен мониторинг среди работодателей МО Гулькевичский район на предмет готовности переобучения граждан возраста 50 +. Заключено 5 контрактов на профобучение 75 граждан  данной возрастной категории. Прошли профобучение: 11 человек по специальности соцальный работник, 38 человека обучаются по специальности санитар, 5  мед регистраторов, 1 машинист крана, 20 младшие воспитатели</t>
  </si>
  <si>
    <t xml:space="preserve"> Горошко А.А. Ильин Г.В.</t>
  </si>
  <si>
    <r>
      <t xml:space="preserve">9) 22.06.2020г. заключен контракт с ООО «Система», цена контракта 466,0 тыс. руб..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</t>
    </r>
    <r>
      <rPr>
        <sz val="26"/>
        <color indexed="8"/>
        <rFont val="Times New Roman"/>
        <family val="1"/>
        <charset val="204"/>
      </rPr>
      <t xml:space="preserve">;
10) 27.08.2020г. заключен контракт с ИП Кириченко И.В.,цена контракта 432,6 тыс. руб.  </t>
    </r>
    <r>
      <rPr>
        <b/>
        <sz val="26"/>
        <color indexed="8"/>
        <rFont val="Times New Roman"/>
        <family val="1"/>
        <charset val="204"/>
      </rPr>
      <t>Товар поставлен и оплачен.</t>
    </r>
    <r>
      <rPr>
        <sz val="26"/>
        <color indexed="8"/>
        <rFont val="Times New Roman"/>
        <family val="1"/>
        <charset val="204"/>
      </rPr>
      <t xml:space="preserve">                                                                                                  11) 28.08.2020г. заключены  контракта с ИП Кириченко Г.Л.. цена контракта 595,9 тыс. руб.  с ИП Кириченко И.В. цена контракта  599,5 тыс. руб.. </t>
    </r>
    <r>
      <rPr>
        <b/>
        <sz val="26"/>
        <color indexed="8"/>
        <rFont val="Times New Roman"/>
        <family val="1"/>
        <charset val="204"/>
      </rPr>
      <t>Товар поставлен и оплачен</t>
    </r>
    <r>
      <rPr>
        <sz val="26"/>
        <color indexed="8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</t>
    </r>
    <r>
      <rPr>
        <b/>
        <sz val="26"/>
        <color indexed="8"/>
        <rFont val="Times New Roman"/>
        <family val="1"/>
        <charset val="204"/>
      </rPr>
      <t>Все контракты заключены на общую сумму</t>
    </r>
    <r>
      <rPr>
        <sz val="26"/>
        <color indexed="8"/>
        <rFont val="Times New Roman"/>
        <family val="1"/>
        <charset val="204"/>
      </rPr>
      <t xml:space="preserve">   </t>
    </r>
    <r>
      <rPr>
        <b/>
        <sz val="26"/>
        <color indexed="8"/>
        <rFont val="Times New Roman"/>
        <family val="1"/>
        <charset val="204"/>
      </rPr>
      <t>7859,7 тыс. руб</t>
    </r>
    <r>
      <rPr>
        <sz val="26"/>
        <color indexed="8"/>
        <rFont val="Times New Roman"/>
        <family val="1"/>
        <charset val="204"/>
      </rPr>
      <t xml:space="preserve">., </t>
    </r>
    <r>
      <rPr>
        <b/>
        <sz val="26"/>
        <color indexed="8"/>
        <rFont val="Times New Roman"/>
        <family val="1"/>
        <charset val="204"/>
      </rPr>
      <t xml:space="preserve">экономия </t>
    </r>
    <r>
      <rPr>
        <sz val="26"/>
        <color indexed="8"/>
        <rFont val="Times New Roman"/>
        <family val="1"/>
        <charset val="204"/>
      </rPr>
      <t xml:space="preserve">составила всего </t>
    </r>
    <r>
      <rPr>
        <b/>
        <sz val="26"/>
        <color indexed="8"/>
        <rFont val="Times New Roman"/>
        <family val="1"/>
        <charset val="204"/>
      </rPr>
      <t>1278,2 тыс. руб</t>
    </r>
    <r>
      <rPr>
        <sz val="26"/>
        <color indexed="8"/>
        <rFont val="Times New Roman"/>
        <family val="1"/>
        <charset val="204"/>
      </rPr>
      <t xml:space="preserve">. Экономия будет возвращена в доход бюджета, 1239,9 тыс. руб. в доход краевого бюджета, а 38,4 тыс. руб в доход муниципального бюджета.                                </t>
    </r>
  </si>
  <si>
    <r>
      <t xml:space="preserve"> 16-18 сентября 2020 года администрацией Гулькевичского городского поселения Гулькевичского района было проведено распределение земельных участков из земель, находящихся в Федеральной собственности, полномочия по управлению и распоряжению которыми переданы органам государственной власти Краснодарского края, для граждан имеющих трех и более детей, стоящих на учете на территории Гулькевичского городского поселения Гулькевичского района.</t>
    </r>
    <r>
      <rPr>
        <b/>
        <sz val="30"/>
        <color indexed="8"/>
        <rFont val="Times New Roman"/>
        <family val="1"/>
        <charset val="204"/>
      </rPr>
      <t xml:space="preserve"> Из 221 земельного участка было распределено 177 земельных участков.</t>
    </r>
  </si>
  <si>
    <r>
      <t xml:space="preserve">Постановление главы администрации (губернатора) Краснодарского края от 22 июля 2020 г. № 421 "О внесении изменения в распределение субсидии местным бюджетам мунициплаьных образований Краснодарского края из краевого бюджета между муниципальными образованиями Краснодарского края на 2020 год и на плановый период 2021 и 2022 г.г.в в рамках гос программы Краснодарского края "Формирование современной городской среды"
01.09.2020г. заключен контракт с ИП Морин В.А г. Ставрополь, на сумму 14 700 033,05 руб. Срок выполнения работ: с даты заключения контракта по 10.12.2020г.
Работы ведутся в соответствии с планом-графиком. ( Проведены демонтажные работы тратуарной плитки,бордюров, излишнего грунта. Выполнены геодезические работы по вывносу точек углов поворота тротуарных дорожек, ведутся работы по установке бордюрного камня). </t>
    </r>
    <r>
      <rPr>
        <b/>
        <sz val="26"/>
        <rFont val="Times New Roman"/>
        <family val="1"/>
        <charset val="204"/>
      </rPr>
      <t>Степень готовности 22%.</t>
    </r>
  </si>
  <si>
    <r>
      <t xml:space="preserve">2 предприятия целевой группы (ОАО «АПСК «Гулькевичский» и АО «ДСУ-7») являются участниками данного Национального проекта, заключили соглашения с Федеральным центром компетенций (г. Москва) и с министерством экономики Краснодарского края.
В 2020 году заявка на участие в Национальном проекте подана 2 предприятиями:  ООО НПП "АгроМашРегион", Гирейское ЗАО "Железобетон", которые прошли соответствующую регистрацию. </t>
    </r>
    <r>
      <rPr>
        <b/>
        <sz val="26"/>
        <color indexed="8"/>
        <rFont val="Times New Roman"/>
        <family val="1"/>
        <charset val="204"/>
      </rPr>
      <t>Однако по критериям не подошли  стать участниками проекта (выручка меньше 400 млн.руб.).</t>
    </r>
  </si>
  <si>
    <t>ИНФОРМАЦИЯ
о реализации национальных проектов в муниципальном образовании Гулькевичский район
на 28 сентября 2020 года</t>
  </si>
  <si>
    <t>5) 22.09.2020г, заключен контракт ООО «Лидер Строй»г. Абинск, на сумму  566018 руб., предмет контракта: архитектурные решения 1 этап 1, капитальный ремонт здания МКУК ЦКД «Фламинго».  СРОК ОКОНЧАНИЯ 05.11.2020г</t>
  </si>
  <si>
    <t xml:space="preserve">1)23.03.2020г. заключен контракт ООО "РЕАЛ СТРОЙ" г. Армавир, на сумму3994635,42 руб, предмет контракта: Капитальный ремонт МКУК ЦКД "Фламинго". Срок выполнения работ:  приемка произведенна 03.09.2020, Частичная оплата на сумму 3756591,94 руб., акт приемки на сумму 238043,48 на проверке в УКСе.
2) 22.09.2020г заключен контракт с ООО «Пульс»г. Гулькевичи, на сумму 175402 руб.; предмет контракта : установка автоматической пожарной сигнализации и системы оповещения и управления эвакуацией людей при пожаре.                                                           3) 14.09.2020г, заключен контракт ООО «Лидер Строй»г. Абинск, на сумму  313783,06 руб., предмет контракта: ремонт потолков 1.2 этажа здания МКУК ЦКД «Фламинго»,  СРОК ОКОНЧАНИЯ 15.11.2020Г
 4) 22.09.2020г, заключен контракт ООО «Лидер Строй»г. Абинск, на сумму  400870 руб., предмет контракта: архитектурные решения 1 этап 2, капитальный ремонт здания МКУК ЦКД «Фламинго»,  СРОК ОКОНЧАНИЯ 05.11.2020Г.     </t>
  </si>
  <si>
    <r>
      <t xml:space="preserve">1) 21.05.2020 г. заключен контракт ООО «ИНФОТЕХ», на сумму 148,8 тыс. руб., предмет контракта: поставка 3D принтера.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и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оплачено;</t>
    </r>
    <r>
      <rPr>
        <sz val="26"/>
        <color indexed="8"/>
        <rFont val="Times New Roman"/>
        <family val="1"/>
        <charset val="204"/>
      </rPr>
      <t xml:space="preserve">
2) 27.05.2020г. заключен контракт с ООО «Смарт Куб», цена контракта: 606,5 тыс. руб., предмет контракта: поставка компьютерного оборудования (срок исполнения контракта 16.07.2020) оборудование поставлено частично (причина – несоответствие спецификации), </t>
    </r>
    <r>
      <rPr>
        <b/>
        <sz val="26"/>
        <color indexed="8"/>
        <rFont val="Times New Roman"/>
        <family val="1"/>
        <charset val="204"/>
      </rPr>
      <t>ведется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претензионная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работа.</t>
    </r>
    <r>
      <rPr>
        <sz val="26"/>
        <color indexed="8"/>
        <rFont val="Times New Roman"/>
        <family val="1"/>
        <charset val="204"/>
      </rPr>
      <t xml:space="preserve"> Оплата </t>
    </r>
    <r>
      <rPr>
        <b/>
        <sz val="26"/>
        <color indexed="8"/>
        <rFont val="Times New Roman"/>
        <family val="1"/>
        <charset val="204"/>
      </rPr>
      <t>будет произведена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после 100% поставки; Срок поставки 02.10.2020г</t>
    </r>
    <r>
      <rPr>
        <sz val="26"/>
        <color indexed="8"/>
        <rFont val="Times New Roman"/>
        <family val="1"/>
        <charset val="204"/>
      </rPr>
      <t xml:space="preserve">.
3) заключено 3 договора  с ИП Кириченко И.В. на общую сумму 60,6 тыс. руб., предмет контракта: поставка комплектов мебели, шахмат, шахматных часов. </t>
    </r>
    <r>
      <rPr>
        <b/>
        <sz val="26"/>
        <color indexed="8"/>
        <rFont val="Times New Roman"/>
        <family val="1"/>
        <charset val="204"/>
      </rPr>
      <t>Оборудование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поставлено и оплачено</t>
    </r>
    <r>
      <rPr>
        <sz val="26"/>
        <color indexed="8"/>
        <rFont val="Times New Roman"/>
        <family val="1"/>
        <charset val="204"/>
      </rPr>
      <t xml:space="preserve">;
4) 23.04.2020 г. заключено 2 контракта с ООО «Новая школа» на общую сумму 64,8тыс.руб., предметы контрактов. </t>
    </r>
    <r>
      <rPr>
        <b/>
        <sz val="26"/>
        <color indexed="8"/>
        <rFont val="Times New Roman"/>
        <family val="1"/>
        <charset val="204"/>
      </rPr>
      <t>Оборудование  поставлено и оплачено в сумме 28,9 тыс. руб</t>
    </r>
    <r>
      <rPr>
        <sz val="26"/>
        <color indexed="8"/>
        <rFont val="Times New Roman"/>
        <family val="1"/>
        <charset val="204"/>
      </rPr>
      <t xml:space="preserve">.;
- поставка оборудования для медиазоны.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 и о</t>
    </r>
    <r>
      <rPr>
        <b/>
        <sz val="26"/>
        <color indexed="8"/>
        <rFont val="Times New Roman"/>
        <family val="1"/>
        <charset val="204"/>
      </rPr>
      <t>плаченов сумме 35,9 тыс. руб</t>
    </r>
    <r>
      <rPr>
        <sz val="26"/>
        <color indexed="8"/>
        <rFont val="Times New Roman"/>
        <family val="1"/>
        <charset val="204"/>
      </rPr>
      <t xml:space="preserve">. </t>
    </r>
  </si>
  <si>
    <r>
      <t xml:space="preserve">6) 17.07.2020г. заключен контракт с ИП Сахаров А.В., цена контракта 85,4 тыс. руб., предмет контракта: поставка робототехнических комплексов, заказчик: МБОУ СОШ № 13. Срок исполнения контракта – 28.08.2020. </t>
    </r>
    <r>
      <rPr>
        <b/>
        <sz val="26"/>
        <color indexed="8"/>
        <rFont val="Times New Roman"/>
        <family val="1"/>
        <charset val="204"/>
      </rPr>
      <t>Оборудование не поставлено</t>
    </r>
    <r>
      <rPr>
        <sz val="26"/>
        <color indexed="8"/>
        <rFont val="Times New Roman"/>
        <family val="1"/>
        <charset val="204"/>
      </rPr>
      <t xml:space="preserve">, </t>
    </r>
    <r>
      <rPr>
        <b/>
        <sz val="26"/>
        <color indexed="8"/>
        <rFont val="Times New Roman"/>
        <family val="1"/>
        <charset val="204"/>
      </rPr>
      <t>ведутся претензионные работ</t>
    </r>
    <r>
      <rPr>
        <sz val="26"/>
        <color indexed="8"/>
        <rFont val="Times New Roman"/>
        <family val="1"/>
        <charset val="204"/>
      </rPr>
      <t xml:space="preserve">ы (поставщик обещает поставить оборудование </t>
    </r>
    <r>
      <rPr>
        <b/>
        <sz val="26"/>
        <color indexed="8"/>
        <rFont val="Times New Roman"/>
        <family val="1"/>
        <charset val="204"/>
      </rPr>
      <t>до 02.10.2020г</t>
    </r>
    <r>
      <rPr>
        <sz val="26"/>
        <color indexed="8"/>
        <rFont val="Times New Roman"/>
        <family val="1"/>
        <charset val="204"/>
      </rPr>
      <t xml:space="preserve">.);                                                                                     7) 21.07.2020г. заключен контракт с ООО «Система», цена контракта 285,0 тыс. руб.,  заказчик: МБОУ СОШ № 13.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>,</t>
    </r>
    <r>
      <rPr>
        <b/>
        <sz val="26"/>
        <color indexed="8"/>
        <rFont val="Times New Roman"/>
        <family val="1"/>
        <charset val="204"/>
      </rPr>
      <t xml:space="preserve"> 19.08.2020</t>
    </r>
    <r>
      <rPr>
        <sz val="26"/>
        <color indexed="8"/>
        <rFont val="Times New Roman"/>
        <family val="1"/>
        <charset val="204"/>
      </rPr>
      <t xml:space="preserve">г. </t>
    </r>
    <r>
      <rPr>
        <b/>
        <sz val="26"/>
        <color indexed="8"/>
        <rFont val="Times New Roman"/>
        <family val="1"/>
        <charset val="204"/>
      </rPr>
      <t>оплачено 285,0 тыс. руб</t>
    </r>
    <r>
      <rPr>
        <sz val="26"/>
        <color indexed="8"/>
        <rFont val="Times New Roman"/>
        <family val="1"/>
        <charset val="204"/>
      </rPr>
      <t xml:space="preserve">.;
8) </t>
    </r>
    <r>
      <rPr>
        <b/>
        <sz val="26"/>
        <color indexed="8"/>
        <rFont val="Times New Roman"/>
        <family val="1"/>
        <charset val="204"/>
      </rPr>
      <t xml:space="preserve">Кроме того исполнены договора (контракты) на поставку комплектов для ГИА лаборатории по физике,оборудования для агротехнологического класса на общую сумму 376,9 тыс. руб.; 
</t>
    </r>
  </si>
  <si>
    <r>
      <t xml:space="preserve">Муниципальное образования Гулькевичский район в 2020 году участвует в 7 Национальных проектах с общим объемом финансирования 64,7 млн.рублей (в том числе краевой бюджет - 60,6 млн. рублей, местный бюджет - 4,1 млн. рублей), </t>
    </r>
    <r>
      <rPr>
        <sz val="45"/>
        <color rgb="FFFF0000"/>
        <rFont val="Times New Roman"/>
        <family val="1"/>
        <charset val="204"/>
      </rPr>
      <t>по состоянию на 28 сентября 2020г. заключено контрактов на общую сумму 60,0 млн. рублей, что составляет 91,5% от общего объема средств, предусмотренного на реализацию Национальных проектов.</t>
    </r>
  </si>
  <si>
    <r>
      <t xml:space="preserve">5) 23.04.2020 г. заключен  контракт с ООО «Эдусервис» на сумму 119,1 тыс.руб., предмет контракта: поставка квадрокоптера. </t>
    </r>
    <r>
      <rPr>
        <b/>
        <sz val="26"/>
        <color theme="1"/>
        <rFont val="Times New Roman"/>
        <family val="1"/>
        <charset val="204"/>
      </rPr>
      <t>Оборудование поставлено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и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оплачено</t>
    </r>
    <r>
      <rPr>
        <sz val="26"/>
        <color theme="1"/>
        <rFont val="Times New Roman"/>
        <family val="1"/>
        <charset val="204"/>
      </rPr>
      <t xml:space="preserve">.
6) 23.04.2020 г. заключен  контракт с ООО «КВАНТОРИУМ» на сумму 101,2 тыс.руб., предмет контракта:  поставка оборудования для изучения основ безопасности жизнедеятельности и оказания первой помощи. </t>
    </r>
    <r>
      <rPr>
        <b/>
        <sz val="26"/>
        <color theme="1"/>
        <rFont val="Times New Roman"/>
        <family val="1"/>
        <charset val="204"/>
      </rPr>
      <t>Оборудование не поставлено</t>
    </r>
    <r>
      <rPr>
        <sz val="26"/>
        <color theme="1"/>
        <rFont val="Times New Roman"/>
        <family val="1"/>
        <charset val="204"/>
      </rPr>
      <t xml:space="preserve">, </t>
    </r>
    <r>
      <rPr>
        <b/>
        <sz val="26"/>
        <color theme="1"/>
        <rFont val="Times New Roman"/>
        <family val="1"/>
        <charset val="204"/>
      </rPr>
      <t>срок поставки 02.10.2020г.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(срок действия контракта</t>
    </r>
    <r>
      <rPr>
        <sz val="26"/>
        <color theme="1"/>
        <rFont val="Times New Roman"/>
        <family val="1"/>
        <charset val="204"/>
      </rPr>
      <t xml:space="preserve"> </t>
    </r>
    <r>
      <rPr>
        <b/>
        <sz val="26"/>
        <color theme="1"/>
        <rFont val="Times New Roman"/>
        <family val="1"/>
        <charset val="204"/>
      </rPr>
      <t>31.12.2020 г.)</t>
    </r>
    <r>
      <rPr>
        <sz val="26"/>
        <color theme="1"/>
        <rFont val="Times New Roman"/>
        <family val="1"/>
        <charset val="204"/>
      </rPr>
      <t>.
7) 26.06.2020 г. заключен контракт с ООО «Эдусервис» на сумму 50,7 тыс.руб.,</t>
    </r>
    <r>
      <rPr>
        <b/>
        <sz val="26"/>
        <color theme="1"/>
        <rFont val="Times New Roman"/>
        <family val="1"/>
        <charset val="204"/>
      </rPr>
      <t xml:space="preserve"> Оборудование  поставлено,  готовятся документы к оплате. (срок действия оплачено)</t>
    </r>
  </si>
  <si>
    <r>
      <t xml:space="preserve">1) 01.06.2020г. заключен контракт с ООО «Стронг» г.Крымск, цена контракта: 518,5 тыс. руб., предмет контракта: поставка ФГОС-лаборатории цифровой по физике для учителя, заказчик: МБОУ СОШ №8.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</t>
    </r>
    <r>
      <rPr>
        <sz val="26"/>
        <color indexed="8"/>
        <rFont val="Times New Roman"/>
        <family val="1"/>
        <charset val="204"/>
      </rPr>
      <t xml:space="preserve">;
2) 26.05.2020 г. заключен контракт с ИП Небалуев И. Г., цена контракта: 1656,6 тыс. руб., предмет контракта: поставка ФГОС-лаборатории цифровой по физике для группы учеников, заказчик МБОУ СОШ №8. </t>
    </r>
    <r>
      <rPr>
        <b/>
        <sz val="26"/>
        <color indexed="8"/>
        <rFont val="Times New Roman"/>
        <family val="1"/>
        <charset val="204"/>
      </rPr>
      <t>Оборудование поставлено и оплачено;</t>
    </r>
    <r>
      <rPr>
        <sz val="26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3) 25.05.2020г. заключен контракт с ООО «Пролинк», цена контракта:  265 тыс. руб., заказчик: МБОУ СОШ №13.  </t>
    </r>
    <r>
      <rPr>
        <b/>
        <sz val="26"/>
        <color indexed="8"/>
        <rFont val="Times New Roman"/>
        <family val="1"/>
        <charset val="204"/>
      </rPr>
      <t>Оборудование поставлено</t>
    </r>
    <r>
      <rPr>
        <sz val="26"/>
        <color indexed="8"/>
        <rFont val="Times New Roman"/>
        <family val="1"/>
        <charset val="204"/>
      </rPr>
      <t xml:space="preserve">, </t>
    </r>
    <r>
      <rPr>
        <b/>
        <sz val="26"/>
        <color indexed="8"/>
        <rFont val="Times New Roman"/>
        <family val="1"/>
        <charset val="204"/>
      </rPr>
      <t>оплата прошла</t>
    </r>
    <r>
      <rPr>
        <sz val="26"/>
        <color indexed="8"/>
        <rFont val="Times New Roman"/>
        <family val="1"/>
        <charset val="204"/>
      </rPr>
      <t>.
4) 17.06.2020г. заключен контракт с ООО «Все для школ» г. Москва, цена контракта 1747, 9 тыс. руб., заказчик: МБОУ СОШ №13.</t>
    </r>
    <r>
      <rPr>
        <b/>
        <sz val="26"/>
        <color indexed="8"/>
        <rFont val="Times New Roman"/>
        <family val="1"/>
        <charset val="204"/>
      </rPr>
      <t xml:space="preserve"> Оборудование поставлено</t>
    </r>
    <r>
      <rPr>
        <sz val="26"/>
        <color indexed="8"/>
        <rFont val="Times New Roman"/>
        <family val="1"/>
        <charset val="204"/>
      </rPr>
      <t xml:space="preserve"> </t>
    </r>
    <r>
      <rPr>
        <b/>
        <sz val="26"/>
        <color indexed="8"/>
        <rFont val="Times New Roman"/>
        <family val="1"/>
        <charset val="204"/>
      </rPr>
      <t>и оплачено</t>
    </r>
    <r>
      <rPr>
        <sz val="26"/>
        <color indexed="8"/>
        <rFont val="Times New Roman"/>
        <family val="1"/>
        <charset val="204"/>
      </rPr>
      <t xml:space="preserve">;                                                                                                 5) 24.07.2020г. заключен контракт с ООО «АРГО», цена контракта 830,0 тыс. руб., предмет контракта: поставка интерактивного оборудования и мобильного класса, заказчик: МБОУ СОШ № 8 п. Комсомольский. Срок исполнения контракта – 13.08.2020. </t>
    </r>
    <r>
      <rPr>
        <b/>
        <sz val="26"/>
        <color indexed="8"/>
        <rFont val="Times New Roman"/>
        <family val="1"/>
        <charset val="204"/>
      </rPr>
      <t>Оборудование  поставлено и оплачено</t>
    </r>
    <r>
      <rPr>
        <sz val="26"/>
        <color indexed="8"/>
        <rFont val="Times New Roman"/>
        <family val="1"/>
        <charset val="204"/>
      </rPr>
      <t xml:space="preserve">;
</t>
    </r>
  </si>
  <si>
    <t xml:space="preserve"> Заключен мун контракт с ООО «Европа» г. Краснодар от 23 марта 2020 г. Срок выполнения работ:  с даты заключения контракта по 01 октября 2020 г. На 1 октября  2020 г.контрак неисполнен. Работы выполнены по факту 18%. Оплачено по акту выполненных работ 2,099 тыс руб.
Ввиду того, что подрядчиком работы выполнены не своевременно, администрацией Гирейского г/п ведется претензионные работы. 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</si>
</sst>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#,##0.0"/>
    <numFmt numFmtId="166" formatCode="0.0"/>
  </numFmts>
  <fonts count="50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i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theme="1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28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45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5" fillId="0" borderId="0"/>
  </cellStyleXfs>
  <cellXfs count="289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justify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justify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0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 readingOrder="1"/>
    </xf>
    <xf numFmtId="165" fontId="21" fillId="0" borderId="1" xfId="0" applyNumberFormat="1" applyFont="1" applyBorder="1" applyAlignment="1">
      <alignment horizontal="center" vertical="top" wrapText="1" readingOrder="1"/>
    </xf>
    <xf numFmtId="0" fontId="20" fillId="0" borderId="0" xfId="0" applyFont="1" applyBorder="1"/>
    <xf numFmtId="0" fontId="14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11" fillId="3" borderId="0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 readingOrder="1"/>
    </xf>
    <xf numFmtId="0" fontId="14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 readingOrder="1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right" vertical="top" wrapText="1"/>
    </xf>
    <xf numFmtId="0" fontId="14" fillId="3" borderId="2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left" vertical="top" wrapText="1" readingOrder="1"/>
    </xf>
    <xf numFmtId="0" fontId="23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 readingOrder="1"/>
    </xf>
    <xf numFmtId="165" fontId="23" fillId="3" borderId="1" xfId="0" applyNumberFormat="1" applyFont="1" applyFill="1" applyBorder="1" applyAlignment="1">
      <alignment horizontal="center" vertical="top" wrapText="1" readingOrder="1"/>
    </xf>
    <xf numFmtId="166" fontId="23" fillId="3" borderId="1" xfId="0" applyNumberFormat="1" applyFont="1" applyFill="1" applyBorder="1" applyAlignment="1">
      <alignment horizontal="center" vertical="top" wrapText="1" readingOrder="1"/>
    </xf>
    <xf numFmtId="0" fontId="17" fillId="3" borderId="1" xfId="0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vertical="top" wrapText="1" readingOrder="1"/>
    </xf>
    <xf numFmtId="49" fontId="30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/>
    <xf numFmtId="0" fontId="21" fillId="3" borderId="1" xfId="0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center"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21" fillId="0" borderId="2" xfId="0" applyFont="1" applyFill="1" applyBorder="1" applyAlignment="1">
      <alignment horizontal="left" vertical="top" wrapText="1" readingOrder="1"/>
    </xf>
    <xf numFmtId="0" fontId="24" fillId="0" borderId="1" xfId="0" applyFont="1" applyFill="1" applyBorder="1"/>
    <xf numFmtId="0" fontId="21" fillId="0" borderId="1" xfId="0" applyFont="1" applyFill="1" applyBorder="1" applyAlignment="1">
      <alignment horizontal="center" vertical="center" wrapText="1" readingOrder="1"/>
    </xf>
    <xf numFmtId="165" fontId="23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21" fillId="0" borderId="1" xfId="0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vertical="top" wrapText="1" readingOrder="1"/>
    </xf>
    <xf numFmtId="0" fontId="26" fillId="0" borderId="2" xfId="0" applyFont="1" applyFill="1" applyBorder="1"/>
    <xf numFmtId="0" fontId="21" fillId="0" borderId="2" xfId="0" applyFont="1" applyFill="1" applyBorder="1" applyAlignment="1">
      <alignment horizontal="center" vertical="top" wrapText="1" readingOrder="1"/>
    </xf>
    <xf numFmtId="165" fontId="23" fillId="0" borderId="2" xfId="0" applyNumberFormat="1" applyFont="1" applyFill="1" applyBorder="1" applyAlignment="1">
      <alignment horizontal="center" vertical="top" wrapText="1" readingOrder="1"/>
    </xf>
    <xf numFmtId="0" fontId="23" fillId="0" borderId="2" xfId="0" applyFont="1" applyFill="1" applyBorder="1" applyAlignment="1">
      <alignment horizontal="left" vertical="top" wrapText="1"/>
    </xf>
    <xf numFmtId="0" fontId="0" fillId="0" borderId="3" xfId="0" applyFill="1" applyBorder="1"/>
    <xf numFmtId="0" fontId="21" fillId="0" borderId="3" xfId="0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horizontal="center" vertical="top" wrapText="1" readingOrder="1"/>
    </xf>
    <xf numFmtId="165" fontId="21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horizontal="center" vertical="top" wrapText="1" readingOrder="1"/>
    </xf>
    <xf numFmtId="165" fontId="18" fillId="0" borderId="1" xfId="0" applyNumberFormat="1" applyFont="1" applyFill="1" applyBorder="1" applyAlignment="1">
      <alignment horizontal="center" vertical="top" wrapText="1" readingOrder="1"/>
    </xf>
    <xf numFmtId="0" fontId="10" fillId="0" borderId="1" xfId="0" applyFont="1" applyFill="1" applyBorder="1" applyAlignment="1">
      <alignment horizontal="justify" vertical="top" wrapText="1" readingOrder="1"/>
    </xf>
    <xf numFmtId="0" fontId="11" fillId="0" borderId="1" xfId="0" applyFont="1" applyFill="1" applyBorder="1" applyAlignment="1">
      <alignment horizontal="justify" vertical="top" wrapText="1" readingOrder="1"/>
    </xf>
    <xf numFmtId="0" fontId="28" fillId="0" borderId="1" xfId="0" applyFont="1" applyFill="1" applyBorder="1" applyAlignment="1">
      <alignment horizontal="center" vertical="top" wrapText="1" readingOrder="1"/>
    </xf>
    <xf numFmtId="0" fontId="27" fillId="0" borderId="1" xfId="0" applyFont="1" applyFill="1" applyBorder="1" applyAlignment="1">
      <alignment horizontal="center" vertical="top" wrapText="1" readingOrder="1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justify" vertical="top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justify" vertical="top" wrapText="1" readingOrder="1"/>
    </xf>
    <xf numFmtId="0" fontId="18" fillId="0" borderId="0" xfId="0" applyFont="1" applyBorder="1"/>
    <xf numFmtId="0" fontId="18" fillId="0" borderId="0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165" fontId="18" fillId="0" borderId="0" xfId="0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justify" vertical="top" wrapText="1" readingOrder="1"/>
    </xf>
    <xf numFmtId="0" fontId="13" fillId="0" borderId="1" xfId="0" applyFont="1" applyFill="1" applyBorder="1" applyAlignment="1">
      <alignment horizontal="justify" vertical="top" wrapText="1" readingOrder="1"/>
    </xf>
    <xf numFmtId="0" fontId="20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166" fontId="13" fillId="0" borderId="1" xfId="0" applyNumberFormat="1" applyFont="1" applyFill="1" applyBorder="1" applyAlignment="1">
      <alignment vertical="top"/>
    </xf>
    <xf numFmtId="165" fontId="21" fillId="0" borderId="6" xfId="0" applyNumberFormat="1" applyFont="1" applyBorder="1" applyAlignment="1">
      <alignment horizontal="center" vertical="top" wrapText="1" readingOrder="1"/>
    </xf>
    <xf numFmtId="165" fontId="18" fillId="0" borderId="1" xfId="0" applyNumberFormat="1" applyFont="1" applyBorder="1" applyAlignment="1">
      <alignment horizontal="center" vertical="top" wrapText="1" readingOrder="1"/>
    </xf>
    <xf numFmtId="165" fontId="13" fillId="0" borderId="1" xfId="0" applyNumberFormat="1" applyFont="1" applyBorder="1" applyAlignment="1">
      <alignment horizontal="center" vertical="top" wrapText="1" readingOrder="1"/>
    </xf>
    <xf numFmtId="165" fontId="23" fillId="0" borderId="1" xfId="0" applyNumberFormat="1" applyFont="1" applyBorder="1" applyAlignment="1">
      <alignment horizontal="center" vertical="top" wrapText="1"/>
    </xf>
    <xf numFmtId="165" fontId="23" fillId="3" borderId="1" xfId="0" applyNumberFormat="1" applyFont="1" applyFill="1" applyBorder="1" applyAlignment="1">
      <alignment horizontal="center" vertical="top" wrapText="1"/>
    </xf>
    <xf numFmtId="166" fontId="23" fillId="3" borderId="1" xfId="0" applyNumberFormat="1" applyFont="1" applyFill="1" applyBorder="1" applyAlignment="1">
      <alignment horizontal="center" vertical="top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10" fillId="5" borderId="1" xfId="0" applyFont="1" applyFill="1" applyBorder="1" applyAlignment="1">
      <alignment horizontal="justify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right"/>
    </xf>
    <xf numFmtId="0" fontId="13" fillId="4" borderId="1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165" fontId="13" fillId="0" borderId="2" xfId="0" applyNumberFormat="1" applyFont="1" applyBorder="1" applyAlignment="1">
      <alignment horizontal="center" vertical="top" wrapText="1"/>
    </xf>
    <xf numFmtId="165" fontId="13" fillId="0" borderId="2" xfId="0" applyNumberFormat="1" applyFont="1" applyBorder="1" applyAlignment="1">
      <alignment horizontal="center" vertical="top" wrapText="1" readingOrder="1"/>
    </xf>
    <xf numFmtId="165" fontId="23" fillId="0" borderId="2" xfId="0" applyNumberFormat="1" applyFont="1" applyBorder="1" applyAlignment="1">
      <alignment horizontal="center" vertical="top" wrapText="1" readingOrder="1"/>
    </xf>
    <xf numFmtId="166" fontId="13" fillId="0" borderId="2" xfId="0" applyNumberFormat="1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left" vertical="top" wrapText="1" readingOrder="1"/>
    </xf>
    <xf numFmtId="0" fontId="18" fillId="0" borderId="2" xfId="0" applyFont="1" applyFill="1" applyBorder="1" applyAlignment="1">
      <alignment horizontal="center" vertical="top" wrapText="1" readingOrder="1"/>
    </xf>
    <xf numFmtId="164" fontId="13" fillId="4" borderId="4" xfId="0" applyNumberFormat="1" applyFont="1" applyFill="1" applyBorder="1" applyAlignment="1">
      <alignment vertical="top" wrapText="1"/>
    </xf>
    <xf numFmtId="164" fontId="13" fillId="4" borderId="3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 readingOrder="1"/>
    </xf>
    <xf numFmtId="0" fontId="18" fillId="4" borderId="1" xfId="0" applyFont="1" applyFill="1" applyBorder="1" applyAlignment="1">
      <alignment vertical="top" wrapText="1"/>
    </xf>
    <xf numFmtId="0" fontId="40" fillId="3" borderId="1" xfId="0" applyFont="1" applyFill="1" applyBorder="1" applyAlignment="1">
      <alignment horizontal="left" vertical="top" wrapText="1" readingOrder="1"/>
    </xf>
    <xf numFmtId="0" fontId="10" fillId="3" borderId="1" xfId="0" applyFont="1" applyFill="1" applyBorder="1" applyAlignment="1">
      <alignment horizontal="left" vertical="top" wrapText="1" readingOrder="1"/>
    </xf>
    <xf numFmtId="0" fontId="0" fillId="5" borderId="0" xfId="0" applyFill="1"/>
    <xf numFmtId="0" fontId="21" fillId="4" borderId="1" xfId="0" applyFont="1" applyFill="1" applyBorder="1" applyAlignment="1">
      <alignment horizontal="left" vertical="top" wrapText="1" readingOrder="1"/>
    </xf>
    <xf numFmtId="0" fontId="21" fillId="4" borderId="1" xfId="0" applyFont="1" applyFill="1" applyBorder="1" applyAlignment="1">
      <alignment horizontal="center" vertical="top" wrapText="1" readingOrder="1"/>
    </xf>
    <xf numFmtId="0" fontId="18" fillId="4" borderId="1" xfId="0" applyFont="1" applyFill="1" applyBorder="1" applyAlignment="1">
      <alignment horizontal="left" vertical="top" wrapText="1" readingOrder="1"/>
    </xf>
    <xf numFmtId="0" fontId="18" fillId="4" borderId="1" xfId="0" applyFont="1" applyFill="1" applyBorder="1" applyAlignment="1">
      <alignment horizontal="center" vertical="top" wrapText="1" readingOrder="1"/>
    </xf>
    <xf numFmtId="165" fontId="23" fillId="0" borderId="3" xfId="0" applyNumberFormat="1" applyFont="1" applyBorder="1" applyAlignment="1">
      <alignment horizontal="center" vertical="top" wrapText="1" readingOrder="1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4" fontId="13" fillId="0" borderId="3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/>
    </xf>
    <xf numFmtId="165" fontId="23" fillId="0" borderId="4" xfId="0" applyNumberFormat="1" applyFont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left" vertical="top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/>
    <xf numFmtId="0" fontId="46" fillId="0" borderId="4" xfId="0" applyFont="1" applyBorder="1" applyAlignment="1">
      <alignment horizontal="left" vertical="top" wrapText="1"/>
    </xf>
    <xf numFmtId="164" fontId="18" fillId="4" borderId="4" xfId="0" applyNumberFormat="1" applyFont="1" applyFill="1" applyBorder="1" applyAlignment="1">
      <alignment vertical="top" wrapText="1"/>
    </xf>
    <xf numFmtId="164" fontId="18" fillId="4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165" fontId="23" fillId="0" borderId="3" xfId="0" applyNumberFormat="1" applyFont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165" fontId="13" fillId="0" borderId="3" xfId="0" applyNumberFormat="1" applyFont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center" vertical="top" wrapText="1" readingOrder="1"/>
    </xf>
    <xf numFmtId="165" fontId="13" fillId="0" borderId="0" xfId="1" applyNumberFormat="1" applyFont="1" applyFill="1" applyBorder="1" applyAlignment="1">
      <alignment horizontal="center" vertical="top" wrapText="1" readingOrder="1"/>
    </xf>
    <xf numFmtId="0" fontId="18" fillId="6" borderId="0" xfId="1" applyNumberFormat="1" applyFont="1" applyFill="1" applyBorder="1" applyAlignment="1">
      <alignment horizontal="left" vertical="top" wrapText="1"/>
    </xf>
    <xf numFmtId="165" fontId="23" fillId="0" borderId="10" xfId="0" applyNumberFormat="1" applyFont="1" applyBorder="1" applyAlignment="1">
      <alignment horizontal="center" vertical="top" wrapText="1" readingOrder="1"/>
    </xf>
    <xf numFmtId="165" fontId="23" fillId="0" borderId="11" xfId="0" applyNumberFormat="1" applyFont="1" applyBorder="1" applyAlignment="1">
      <alignment horizontal="center" vertical="top" wrapText="1" readingOrder="1"/>
    </xf>
    <xf numFmtId="0" fontId="18" fillId="6" borderId="9" xfId="1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 readingOrder="1"/>
    </xf>
    <xf numFmtId="0" fontId="10" fillId="0" borderId="3" xfId="0" applyFont="1" applyFill="1" applyBorder="1" applyAlignment="1">
      <alignment horizontal="center" vertical="top" wrapText="1" readingOrder="1"/>
    </xf>
    <xf numFmtId="165" fontId="13" fillId="0" borderId="2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2" xfId="0" applyNumberFormat="1" applyFont="1" applyFill="1" applyBorder="1" applyAlignment="1">
      <alignment horizontal="center" vertical="top" wrapText="1" readingOrder="1"/>
    </xf>
    <xf numFmtId="165" fontId="13" fillId="0" borderId="3" xfId="0" applyNumberFormat="1" applyFont="1" applyFill="1" applyBorder="1" applyAlignment="1">
      <alignment horizontal="center" vertical="top" wrapText="1" readingOrder="1"/>
    </xf>
    <xf numFmtId="165" fontId="13" fillId="0" borderId="2" xfId="0" applyNumberFormat="1" applyFont="1" applyBorder="1" applyAlignment="1">
      <alignment horizontal="center" vertical="top" wrapText="1" readingOrder="1"/>
    </xf>
    <xf numFmtId="165" fontId="13" fillId="0" borderId="3" xfId="0" applyNumberFormat="1" applyFont="1" applyBorder="1" applyAlignment="1">
      <alignment horizontal="center" vertical="top" wrapText="1" readingOrder="1"/>
    </xf>
    <xf numFmtId="165" fontId="13" fillId="0" borderId="14" xfId="1" applyNumberFormat="1" applyFont="1" applyFill="1" applyBorder="1" applyAlignment="1">
      <alignment horizontal="center" vertical="top" wrapText="1" readingOrder="1"/>
    </xf>
    <xf numFmtId="165" fontId="13" fillId="0" borderId="15" xfId="1" applyNumberFormat="1" applyFont="1" applyFill="1" applyBorder="1" applyAlignment="1">
      <alignment horizontal="center" vertical="top" wrapText="1" readingOrder="1"/>
    </xf>
    <xf numFmtId="165" fontId="13" fillId="0" borderId="12" xfId="1" applyNumberFormat="1" applyFont="1" applyFill="1" applyBorder="1" applyAlignment="1">
      <alignment horizontal="center" vertical="top" wrapText="1" readingOrder="1"/>
    </xf>
    <xf numFmtId="165" fontId="13" fillId="0" borderId="13" xfId="1" applyNumberFormat="1" applyFont="1" applyFill="1" applyBorder="1" applyAlignment="1">
      <alignment horizontal="center" vertical="top" wrapText="1" readingOrder="1"/>
    </xf>
    <xf numFmtId="0" fontId="13" fillId="6" borderId="9" xfId="1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/>
    <xf numFmtId="0" fontId="13" fillId="0" borderId="1" xfId="0" applyFont="1" applyBorder="1" applyAlignment="1">
      <alignment horizontal="center" vertical="top" wrapText="1" readingOrder="1"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8" fillId="0" borderId="1" xfId="0" applyFont="1" applyBorder="1" applyAlignment="1">
      <alignment horizontal="center" vertical="top" wrapText="1" readingOrder="1"/>
    </xf>
    <xf numFmtId="0" fontId="13" fillId="0" borderId="1" xfId="0" applyFont="1" applyFill="1" applyBorder="1" applyAlignment="1">
      <alignment horizontal="center" vertical="top" wrapText="1" readingOrder="1"/>
    </xf>
    <xf numFmtId="0" fontId="13" fillId="0" borderId="2" xfId="0" applyFont="1" applyBorder="1" applyAlignment="1">
      <alignment horizontal="center" vertical="top" wrapText="1" readingOrder="1"/>
    </xf>
    <xf numFmtId="0" fontId="13" fillId="0" borderId="3" xfId="0" applyFont="1" applyBorder="1" applyAlignment="1">
      <alignment horizontal="center" vertical="top" wrapText="1" readingOrder="1"/>
    </xf>
    <xf numFmtId="0" fontId="13" fillId="0" borderId="5" xfId="0" applyFont="1" applyBorder="1" applyAlignment="1">
      <alignment horizontal="center" vertical="top" wrapText="1" readingOrder="1"/>
    </xf>
    <xf numFmtId="0" fontId="13" fillId="0" borderId="7" xfId="0" applyFont="1" applyBorder="1" applyAlignment="1">
      <alignment horizontal="center" vertical="top" wrapText="1" readingOrder="1"/>
    </xf>
    <xf numFmtId="0" fontId="13" fillId="0" borderId="6" xfId="0" applyFont="1" applyBorder="1" applyAlignment="1">
      <alignment horizontal="center" vertical="top" wrapText="1" readingOrder="1"/>
    </xf>
    <xf numFmtId="0" fontId="13" fillId="0" borderId="4" xfId="0" applyFont="1" applyBorder="1" applyAlignment="1">
      <alignment horizontal="center" vertical="top" wrapText="1" readingOrder="1"/>
    </xf>
    <xf numFmtId="165" fontId="23" fillId="0" borderId="2" xfId="0" applyNumberFormat="1" applyFont="1" applyBorder="1" applyAlignment="1">
      <alignment horizontal="center" vertical="top" wrapText="1" readingOrder="1"/>
    </xf>
    <xf numFmtId="165" fontId="23" fillId="0" borderId="3" xfId="0" applyNumberFormat="1" applyFont="1" applyBorder="1" applyAlignment="1">
      <alignment horizontal="center" vertical="top" wrapText="1" readingOrder="1"/>
    </xf>
    <xf numFmtId="4" fontId="13" fillId="0" borderId="2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8" fillId="0" borderId="2" xfId="0" applyFont="1" applyFill="1" applyBorder="1" applyAlignment="1">
      <alignment horizontal="center" vertical="top" wrapText="1" readingOrder="1"/>
    </xf>
    <xf numFmtId="0" fontId="18" fillId="0" borderId="4" xfId="0" applyFont="1" applyFill="1" applyBorder="1" applyAlignment="1">
      <alignment horizontal="center" vertical="top" wrapText="1" readingOrder="1"/>
    </xf>
    <xf numFmtId="0" fontId="18" fillId="0" borderId="3" xfId="0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 vertical="top" wrapText="1" readingOrder="1"/>
    </xf>
    <xf numFmtId="0" fontId="33" fillId="0" borderId="1" xfId="0" applyFont="1" applyBorder="1" applyAlignment="1">
      <alignment horizontal="left" wrapText="1"/>
    </xf>
    <xf numFmtId="0" fontId="39" fillId="4" borderId="2" xfId="0" applyFont="1" applyFill="1" applyBorder="1" applyAlignment="1">
      <alignment horizontal="left" vertical="top" wrapText="1" readingOrder="1"/>
    </xf>
    <xf numFmtId="0" fontId="39" fillId="4" borderId="3" xfId="0" applyFont="1" applyFill="1" applyBorder="1" applyAlignment="1">
      <alignment horizontal="left" vertical="top" wrapText="1" readingOrder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1" fillId="0" borderId="5" xfId="0" applyFont="1" applyBorder="1" applyAlignment="1">
      <alignment horizontal="center" vertical="top" wrapText="1" readingOrder="1"/>
    </xf>
    <xf numFmtId="0" fontId="21" fillId="0" borderId="6" xfId="0" applyFont="1" applyBorder="1" applyAlignment="1">
      <alignment horizontal="center" vertical="top" wrapText="1" readingOrder="1"/>
    </xf>
    <xf numFmtId="0" fontId="13" fillId="3" borderId="2" xfId="0" applyFont="1" applyFill="1" applyBorder="1" applyAlignment="1">
      <alignment horizontal="left" vertical="top" wrapText="1" readingOrder="1"/>
    </xf>
    <xf numFmtId="0" fontId="13" fillId="3" borderId="3" xfId="0" applyFont="1" applyFill="1" applyBorder="1" applyAlignment="1">
      <alignment horizontal="left" vertical="top" wrapText="1" readingOrder="1"/>
    </xf>
    <xf numFmtId="0" fontId="18" fillId="4" borderId="2" xfId="0" applyNumberFormat="1" applyFont="1" applyFill="1" applyBorder="1" applyAlignment="1">
      <alignment horizontal="left" vertical="top" wrapText="1"/>
    </xf>
    <xf numFmtId="0" fontId="43" fillId="0" borderId="3" xfId="0" applyFont="1" applyBorder="1" applyAlignment="1">
      <alignment horizontal="left" vertical="top" wrapText="1"/>
    </xf>
    <xf numFmtId="0" fontId="39" fillId="4" borderId="2" xfId="0" applyNumberFormat="1" applyFont="1" applyFill="1" applyBorder="1" applyAlignment="1">
      <alignment vertical="top" wrapText="1" readingOrder="1"/>
    </xf>
    <xf numFmtId="0" fontId="0" fillId="0" borderId="3" xfId="0" applyBorder="1" applyAlignment="1">
      <alignment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7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165" fontId="23" fillId="3" borderId="2" xfId="0" applyNumberFormat="1" applyFont="1" applyFill="1" applyBorder="1" applyAlignment="1">
      <alignment horizontal="center" vertical="top" wrapText="1" readingOrder="1"/>
    </xf>
    <xf numFmtId="165" fontId="23" fillId="3" borderId="3" xfId="0" applyNumberFormat="1" applyFont="1" applyFill="1" applyBorder="1" applyAlignment="1">
      <alignment horizontal="center" vertical="top" wrapText="1" readingOrder="1"/>
    </xf>
    <xf numFmtId="49" fontId="14" fillId="3" borderId="2" xfId="0" applyNumberFormat="1" applyFont="1" applyFill="1" applyBorder="1" applyAlignment="1">
      <alignment horizontal="center" vertical="center" wrapText="1" readingOrder="1"/>
    </xf>
    <xf numFmtId="49" fontId="14" fillId="3" borderId="3" xfId="0" applyNumberFormat="1" applyFont="1" applyFill="1" applyBorder="1" applyAlignment="1">
      <alignment horizontal="center" vertical="center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11" fillId="3" borderId="2" xfId="0" applyFont="1" applyFill="1" applyBorder="1" applyAlignment="1">
      <alignment horizontal="center" vertical="top" wrapText="1" readingOrder="1"/>
    </xf>
    <xf numFmtId="0" fontId="11" fillId="3" borderId="3" xfId="0" applyFont="1" applyFill="1" applyBorder="1" applyAlignment="1">
      <alignment horizontal="center" vertical="top" wrapText="1" readingOrder="1"/>
    </xf>
    <xf numFmtId="165" fontId="23" fillId="3" borderId="2" xfId="0" applyNumberFormat="1" applyFont="1" applyFill="1" applyBorder="1" applyAlignment="1">
      <alignment horizontal="center" vertical="top" wrapText="1"/>
    </xf>
    <xf numFmtId="165" fontId="23" fillId="3" borderId="3" xfId="0" applyNumberFormat="1" applyFont="1" applyFill="1" applyBorder="1" applyAlignment="1">
      <alignment horizontal="center" vertical="top" wrapText="1"/>
    </xf>
    <xf numFmtId="165" fontId="23" fillId="3" borderId="4" xfId="0" applyNumberFormat="1" applyFont="1" applyFill="1" applyBorder="1" applyAlignment="1">
      <alignment horizontal="center" vertical="top" wrapText="1" readingOrder="1"/>
    </xf>
    <xf numFmtId="165" fontId="13" fillId="0" borderId="9" xfId="1" applyNumberFormat="1" applyFont="1" applyFill="1" applyBorder="1" applyAlignment="1">
      <alignment horizontal="center" vertical="top" wrapText="1" readingOrder="1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10" fillId="0" borderId="1" xfId="0" applyFont="1" applyFill="1" applyBorder="1" applyAlignment="1">
      <alignment horizontal="center" vertical="top" wrapText="1" readingOrder="1"/>
    </xf>
    <xf numFmtId="0" fontId="10" fillId="5" borderId="2" xfId="0" applyFont="1" applyFill="1" applyBorder="1" applyAlignment="1">
      <alignment horizontal="left" vertical="top" wrapText="1" readingOrder="1"/>
    </xf>
    <xf numFmtId="0" fontId="10" fillId="5" borderId="3" xfId="0" applyFont="1" applyFill="1" applyBorder="1" applyAlignment="1">
      <alignment horizontal="left" vertical="top" wrapText="1" readingOrder="1"/>
    </xf>
    <xf numFmtId="0" fontId="0" fillId="0" borderId="8" xfId="0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 vertical="top" wrapText="1" readingOrder="1"/>
    </xf>
    <xf numFmtId="165" fontId="18" fillId="0" borderId="3" xfId="0" applyNumberFormat="1" applyFont="1" applyFill="1" applyBorder="1" applyAlignment="1">
      <alignment horizontal="center" vertical="top" wrapText="1" readingOrder="1"/>
    </xf>
    <xf numFmtId="165" fontId="23" fillId="0" borderId="4" xfId="0" applyNumberFormat="1" applyFont="1" applyBorder="1" applyAlignment="1">
      <alignment horizontal="center" vertical="top" wrapText="1" readingOrder="1"/>
    </xf>
    <xf numFmtId="0" fontId="40" fillId="4" borderId="2" xfId="0" applyFont="1" applyFill="1" applyBorder="1" applyAlignment="1">
      <alignment horizontal="left" vertical="top" wrapText="1" readingOrder="1"/>
    </xf>
    <xf numFmtId="0" fontId="40" fillId="4" borderId="3" xfId="0" applyFont="1" applyFill="1" applyBorder="1" applyAlignment="1">
      <alignment horizontal="left" vertical="top" wrapText="1" readingOrder="1"/>
    </xf>
    <xf numFmtId="165" fontId="21" fillId="0" borderId="2" xfId="0" applyNumberFormat="1" applyFont="1" applyBorder="1" applyAlignment="1">
      <alignment horizontal="center" vertical="top" wrapText="1" readingOrder="1"/>
    </xf>
    <xf numFmtId="165" fontId="21" fillId="0" borderId="3" xfId="0" applyNumberFormat="1" applyFont="1" applyBorder="1" applyAlignment="1">
      <alignment horizontal="center" vertical="top" wrapText="1" readingOrder="1"/>
    </xf>
    <xf numFmtId="164" fontId="18" fillId="4" borderId="2" xfId="0" applyNumberFormat="1" applyFont="1" applyFill="1" applyBorder="1" applyAlignment="1">
      <alignment horizontal="left" vertical="top" wrapText="1"/>
    </xf>
    <xf numFmtId="164" fontId="18" fillId="4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 readingOrder="1"/>
    </xf>
    <xf numFmtId="0" fontId="10" fillId="0" borderId="4" xfId="0" applyFont="1" applyFill="1" applyBorder="1" applyAlignment="1">
      <alignment horizontal="left" vertical="top" wrapText="1" readingOrder="1"/>
    </xf>
    <xf numFmtId="0" fontId="25" fillId="3" borderId="2" xfId="0" applyFont="1" applyFill="1" applyBorder="1" applyAlignment="1">
      <alignment horizontal="left" vertical="top" wrapText="1" readingOrder="1"/>
    </xf>
    <xf numFmtId="0" fontId="25" fillId="3" borderId="4" xfId="0" applyFont="1" applyFill="1" applyBorder="1" applyAlignment="1">
      <alignment horizontal="left" vertical="top" wrapText="1" readingOrder="1"/>
    </xf>
    <xf numFmtId="0" fontId="25" fillId="3" borderId="3" xfId="0" applyFont="1" applyFill="1" applyBorder="1" applyAlignment="1">
      <alignment horizontal="left" vertical="top" wrapText="1" readingOrder="1"/>
    </xf>
    <xf numFmtId="0" fontId="41" fillId="3" borderId="2" xfId="0" applyFont="1" applyFill="1" applyBorder="1" applyAlignment="1">
      <alignment horizontal="left" vertical="top" wrapText="1" readingOrder="1"/>
    </xf>
    <xf numFmtId="0" fontId="41" fillId="3" borderId="3" xfId="0" applyFont="1" applyFill="1" applyBorder="1" applyAlignment="1">
      <alignment horizontal="left" vertical="top" wrapText="1" readingOrder="1"/>
    </xf>
    <xf numFmtId="0" fontId="14" fillId="3" borderId="2" xfId="0" applyFont="1" applyFill="1" applyBorder="1" applyAlignment="1">
      <alignment vertical="top" wrapText="1" readingOrder="1"/>
    </xf>
    <xf numFmtId="0" fontId="14" fillId="3" borderId="3" xfId="0" applyFont="1" applyFill="1" applyBorder="1" applyAlignment="1">
      <alignment vertical="top" wrapText="1" readingOrder="1"/>
    </xf>
    <xf numFmtId="0" fontId="15" fillId="3" borderId="2" xfId="0" applyFont="1" applyFill="1" applyBorder="1" applyAlignment="1">
      <alignment vertical="top" wrapText="1" readingOrder="1"/>
    </xf>
    <xf numFmtId="0" fontId="15" fillId="3" borderId="3" xfId="0" applyFont="1" applyFill="1" applyBorder="1" applyAlignment="1">
      <alignment vertical="top" wrapText="1" readingOrder="1"/>
    </xf>
    <xf numFmtId="0" fontId="21" fillId="3" borderId="2" xfId="0" applyFont="1" applyFill="1" applyBorder="1" applyAlignment="1">
      <alignment horizontal="center" vertical="top" wrapText="1" readingOrder="1"/>
    </xf>
    <xf numFmtId="0" fontId="21" fillId="3" borderId="3" xfId="0" applyFont="1" applyFill="1" applyBorder="1" applyAlignment="1">
      <alignment horizontal="center" vertical="top" wrapText="1" readingOrder="1"/>
    </xf>
    <xf numFmtId="0" fontId="48" fillId="4" borderId="2" xfId="0" applyFont="1" applyFill="1" applyBorder="1" applyAlignment="1">
      <alignment horizontal="left" vertical="top" wrapText="1" readingOrder="1"/>
    </xf>
    <xf numFmtId="0" fontId="48" fillId="4" borderId="4" xfId="0" applyFont="1" applyFill="1" applyBorder="1" applyAlignment="1">
      <alignment horizontal="left" vertical="top" wrapText="1" readingOrder="1"/>
    </xf>
    <xf numFmtId="0" fontId="48" fillId="4" borderId="3" xfId="0" applyFont="1" applyFill="1" applyBorder="1" applyAlignment="1">
      <alignment horizontal="left" vertical="top" wrapText="1" readingOrder="1"/>
    </xf>
    <xf numFmtId="0" fontId="6" fillId="0" borderId="2" xfId="0" applyFont="1" applyFill="1" applyBorder="1" applyAlignment="1">
      <alignment horizontal="center" vertical="top" wrapText="1" readingOrder="1"/>
    </xf>
    <xf numFmtId="0" fontId="6" fillId="0" borderId="4" xfId="0" applyFont="1" applyFill="1" applyBorder="1" applyAlignment="1">
      <alignment horizontal="center" vertical="top" wrapText="1" readingOrder="1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2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165" fontId="13" fillId="0" borderId="2" xfId="0" applyNumberFormat="1" applyFont="1" applyBorder="1" applyAlignment="1">
      <alignment horizontal="center" vertical="top" wrapText="1"/>
    </xf>
    <xf numFmtId="165" fontId="13" fillId="0" borderId="4" xfId="0" applyNumberFormat="1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5" fontId="13" fillId="0" borderId="4" xfId="0" applyNumberFormat="1" applyFont="1" applyBorder="1" applyAlignment="1">
      <alignment horizontal="center" vertical="top" wrapText="1" readingOrder="1"/>
    </xf>
    <xf numFmtId="165" fontId="18" fillId="0" borderId="2" xfId="0" applyNumberFormat="1" applyFont="1" applyBorder="1" applyAlignment="1">
      <alignment horizontal="center" vertical="top" wrapText="1" readingOrder="1"/>
    </xf>
    <xf numFmtId="165" fontId="18" fillId="0" borderId="3" xfId="0" applyNumberFormat="1" applyFont="1" applyBorder="1" applyAlignment="1">
      <alignment horizontal="center" vertical="top" wrapText="1" readingOrder="1"/>
    </xf>
    <xf numFmtId="0" fontId="14" fillId="3" borderId="4" xfId="0" applyFont="1" applyFill="1" applyBorder="1" applyAlignment="1">
      <alignment vertical="top" wrapText="1" readingOrder="1"/>
    </xf>
    <xf numFmtId="0" fontId="16" fillId="3" borderId="2" xfId="0" applyFont="1" applyFill="1" applyBorder="1" applyAlignment="1">
      <alignment vertical="top" wrapText="1" readingOrder="1"/>
    </xf>
    <xf numFmtId="0" fontId="16" fillId="3" borderId="4" xfId="0" applyFont="1" applyFill="1" applyBorder="1" applyAlignment="1">
      <alignment vertical="top" wrapText="1" readingOrder="1"/>
    </xf>
    <xf numFmtId="0" fontId="16" fillId="3" borderId="3" xfId="0" applyFont="1" applyFill="1" applyBorder="1" applyAlignment="1">
      <alignment vertical="top" wrapText="1" readingOrder="1"/>
    </xf>
    <xf numFmtId="0" fontId="21" fillId="3" borderId="4" xfId="0" applyFont="1" applyFill="1" applyBorder="1" applyAlignment="1">
      <alignment horizontal="center" vertical="top" wrapText="1" readingOrder="1"/>
    </xf>
    <xf numFmtId="165" fontId="23" fillId="3" borderId="4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tabSelected="1" view="pageBreakPreview" topLeftCell="C34" zoomScale="39" zoomScaleNormal="50" zoomScaleSheetLayoutView="39" workbookViewId="0">
      <selection activeCell="J36" sqref="J36:J37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26.28515625" customWidth="1"/>
    <col min="6" max="6" width="26.5703125" style="16" customWidth="1"/>
    <col min="7" max="7" width="26.5703125" customWidth="1"/>
    <col min="8" max="8" width="27.28515625" customWidth="1"/>
    <col min="9" max="10" width="26.42578125" customWidth="1"/>
    <col min="11" max="11" width="154.85546875" customWidth="1"/>
    <col min="12" max="12" width="0.140625" customWidth="1"/>
  </cols>
  <sheetData>
    <row r="1" spans="1:12" ht="132.75" customHeight="1">
      <c r="B1" s="175" t="s">
        <v>198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2" ht="240" customHeight="1">
      <c r="A2" s="178" t="s">
        <v>203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28.5" customHeight="1">
      <c r="B3" s="1"/>
      <c r="C3" s="1"/>
      <c r="D3" s="1"/>
      <c r="E3" s="1"/>
      <c r="F3" s="7"/>
      <c r="G3" s="1"/>
      <c r="H3" s="1"/>
      <c r="I3" s="1"/>
      <c r="J3" s="1"/>
      <c r="K3" s="1"/>
    </row>
    <row r="4" spans="1:12" ht="30.75" customHeight="1">
      <c r="A4" s="180"/>
      <c r="B4" s="183" t="s">
        <v>1</v>
      </c>
      <c r="C4" s="177" t="s">
        <v>2</v>
      </c>
      <c r="D4" s="187" t="s">
        <v>3</v>
      </c>
      <c r="E4" s="188"/>
      <c r="F4" s="189"/>
      <c r="G4" s="187" t="s">
        <v>169</v>
      </c>
      <c r="H4" s="188"/>
      <c r="I4" s="189"/>
      <c r="J4" s="185" t="s">
        <v>168</v>
      </c>
      <c r="K4" s="177" t="s">
        <v>150</v>
      </c>
    </row>
    <row r="5" spans="1:12" ht="30.75">
      <c r="A5" s="181"/>
      <c r="B5" s="183"/>
      <c r="C5" s="177"/>
      <c r="D5" s="187" t="s">
        <v>6</v>
      </c>
      <c r="E5" s="188"/>
      <c r="F5" s="189"/>
      <c r="G5" s="187" t="s">
        <v>6</v>
      </c>
      <c r="H5" s="188"/>
      <c r="I5" s="189"/>
      <c r="J5" s="190"/>
      <c r="K5" s="177"/>
    </row>
    <row r="6" spans="1:12" ht="30.75" customHeight="1">
      <c r="A6" s="181"/>
      <c r="B6" s="183"/>
      <c r="C6" s="177"/>
      <c r="D6" s="185" t="s">
        <v>20</v>
      </c>
      <c r="E6" s="177" t="s">
        <v>7</v>
      </c>
      <c r="F6" s="184" t="s">
        <v>8</v>
      </c>
      <c r="G6" s="185" t="s">
        <v>20</v>
      </c>
      <c r="H6" s="177" t="s">
        <v>7</v>
      </c>
      <c r="I6" s="177" t="s">
        <v>8</v>
      </c>
      <c r="J6" s="190"/>
      <c r="K6" s="177"/>
    </row>
    <row r="7" spans="1:12" ht="45" customHeight="1">
      <c r="A7" s="182"/>
      <c r="B7" s="183"/>
      <c r="C7" s="177"/>
      <c r="D7" s="186"/>
      <c r="E7" s="177"/>
      <c r="F7" s="184"/>
      <c r="G7" s="186"/>
      <c r="H7" s="177"/>
      <c r="I7" s="177"/>
      <c r="J7" s="186"/>
      <c r="K7" s="177"/>
    </row>
    <row r="8" spans="1:12" ht="69" customHeight="1">
      <c r="A8" s="24">
        <v>8</v>
      </c>
      <c r="B8" s="38" t="s">
        <v>159</v>
      </c>
      <c r="C8" s="39"/>
      <c r="D8" s="101">
        <f t="shared" ref="D8:I8" si="0">SUM(D9,D14,D23,D34,D45,D50,D65)</f>
        <v>64753.9</v>
      </c>
      <c r="E8" s="101">
        <f t="shared" si="0"/>
        <v>60682.400000000001</v>
      </c>
      <c r="F8" s="101">
        <f t="shared" si="0"/>
        <v>4071.5</v>
      </c>
      <c r="G8" s="101">
        <f t="shared" si="0"/>
        <v>31372.760000000002</v>
      </c>
      <c r="H8" s="101">
        <f t="shared" si="0"/>
        <v>29657.760000000002</v>
      </c>
      <c r="I8" s="101">
        <f t="shared" si="0"/>
        <v>1715</v>
      </c>
      <c r="J8" s="40">
        <f>G8/D8*100</f>
        <v>48.44922081913213</v>
      </c>
      <c r="K8" s="2"/>
    </row>
    <row r="9" spans="1:12" ht="69" customHeight="1">
      <c r="A9" s="24" t="s">
        <v>113</v>
      </c>
      <c r="B9" s="43" t="s">
        <v>127</v>
      </c>
      <c r="C9" s="46"/>
      <c r="D9" s="102">
        <f t="shared" ref="D9:D68" si="1">SUM(E9:F9)</f>
        <v>425.1</v>
      </c>
      <c r="E9" s="41">
        <f>SUM(E10,E12)</f>
        <v>425.1</v>
      </c>
      <c r="F9" s="41">
        <f>SUM(F10,F12)</f>
        <v>0</v>
      </c>
      <c r="G9" s="41">
        <f t="shared" ref="G9:G68" si="2">SUM(H9:I9)</f>
        <v>391</v>
      </c>
      <c r="H9" s="41">
        <f>SUM(H10,H12)</f>
        <v>391</v>
      </c>
      <c r="I9" s="41">
        <f>SUM(I10,I12)</f>
        <v>0</v>
      </c>
      <c r="J9" s="41">
        <f t="shared" ref="J9:J52" si="3">G9/D9*100</f>
        <v>91.978358033403893</v>
      </c>
      <c r="K9" s="26"/>
    </row>
    <row r="10" spans="1:12" ht="127.5" customHeight="1">
      <c r="A10" s="45" t="s">
        <v>114</v>
      </c>
      <c r="B10" s="25" t="s">
        <v>128</v>
      </c>
      <c r="C10" s="48" t="s">
        <v>137</v>
      </c>
      <c r="D10" s="102">
        <f t="shared" si="1"/>
        <v>66</v>
      </c>
      <c r="E10" s="41">
        <f>SUM(E11)</f>
        <v>66</v>
      </c>
      <c r="F10" s="41">
        <f>SUM(F11)</f>
        <v>0</v>
      </c>
      <c r="G10" s="41">
        <f t="shared" si="2"/>
        <v>36</v>
      </c>
      <c r="H10" s="41">
        <f>SUM(H11)</f>
        <v>36</v>
      </c>
      <c r="I10" s="41">
        <f>SUM(I11)</f>
        <v>0</v>
      </c>
      <c r="J10" s="41">
        <f t="shared" si="3"/>
        <v>54.54545454545454</v>
      </c>
      <c r="K10" s="27"/>
    </row>
    <row r="11" spans="1:12" ht="195" customHeight="1">
      <c r="A11" s="54"/>
      <c r="B11" s="14" t="s">
        <v>131</v>
      </c>
      <c r="C11" s="55" t="s">
        <v>132</v>
      </c>
      <c r="D11" s="95">
        <f>SUM(E11:F11)</f>
        <v>66</v>
      </c>
      <c r="E11" s="94">
        <v>66</v>
      </c>
      <c r="F11" s="104">
        <v>0</v>
      </c>
      <c r="G11" s="100">
        <f t="shared" si="2"/>
        <v>36</v>
      </c>
      <c r="H11" s="94">
        <v>36</v>
      </c>
      <c r="I11" s="94">
        <v>0</v>
      </c>
      <c r="J11" s="40">
        <f t="shared" si="3"/>
        <v>54.54545454545454</v>
      </c>
      <c r="K11" s="113" t="s">
        <v>191</v>
      </c>
    </row>
    <row r="12" spans="1:12" ht="55.5" customHeight="1">
      <c r="A12" s="45" t="s">
        <v>133</v>
      </c>
      <c r="B12" s="25" t="s">
        <v>129</v>
      </c>
      <c r="C12" s="48" t="s">
        <v>137</v>
      </c>
      <c r="D12" s="102">
        <f t="shared" si="1"/>
        <v>359.1</v>
      </c>
      <c r="E12" s="41">
        <f>SUM(E13)</f>
        <v>359.1</v>
      </c>
      <c r="F12" s="41">
        <f>SUM(F13)</f>
        <v>0</v>
      </c>
      <c r="G12" s="41">
        <f t="shared" si="2"/>
        <v>355</v>
      </c>
      <c r="H12" s="41">
        <f>SUM(H13)</f>
        <v>355</v>
      </c>
      <c r="I12" s="41">
        <f>SUM(I13)</f>
        <v>0</v>
      </c>
      <c r="J12" s="41">
        <f t="shared" si="3"/>
        <v>98.858256752993583</v>
      </c>
      <c r="K12" s="27"/>
    </row>
    <row r="13" spans="1:12" ht="221.25" customHeight="1">
      <c r="A13" s="54"/>
      <c r="B13" s="14" t="s">
        <v>130</v>
      </c>
      <c r="C13" s="55" t="s">
        <v>132</v>
      </c>
      <c r="D13" s="95">
        <f t="shared" si="1"/>
        <v>359.1</v>
      </c>
      <c r="E13" s="94">
        <v>359.1</v>
      </c>
      <c r="F13" s="104">
        <v>0</v>
      </c>
      <c r="G13" s="100">
        <f t="shared" si="2"/>
        <v>355</v>
      </c>
      <c r="H13" s="94">
        <v>355</v>
      </c>
      <c r="I13" s="94">
        <v>0</v>
      </c>
      <c r="J13" s="40">
        <f t="shared" si="3"/>
        <v>98.858256752993583</v>
      </c>
      <c r="K13" s="113" t="s">
        <v>192</v>
      </c>
    </row>
    <row r="14" spans="1:12" ht="44.25" customHeight="1">
      <c r="A14" s="24" t="s">
        <v>31</v>
      </c>
      <c r="B14" s="43" t="s">
        <v>58</v>
      </c>
      <c r="C14" s="49"/>
      <c r="D14" s="102">
        <f t="shared" si="1"/>
        <v>9395.7000000000007</v>
      </c>
      <c r="E14" s="41">
        <f>SUM(E15)</f>
        <v>8801.6</v>
      </c>
      <c r="F14" s="41">
        <f>SUM(F15)</f>
        <v>594.09999999999991</v>
      </c>
      <c r="G14" s="41">
        <f t="shared" si="2"/>
        <v>7692.76</v>
      </c>
      <c r="H14" s="41">
        <f>SUM(H15)</f>
        <v>7210.3600000000006</v>
      </c>
      <c r="I14" s="41">
        <f>SUM(I15)</f>
        <v>482.4</v>
      </c>
      <c r="J14" s="41">
        <f t="shared" si="3"/>
        <v>81.875325946975735</v>
      </c>
      <c r="K14" s="26"/>
      <c r="L14" s="16"/>
    </row>
    <row r="15" spans="1:12" ht="63.75" customHeight="1">
      <c r="A15" s="45" t="s">
        <v>134</v>
      </c>
      <c r="B15" s="25" t="s">
        <v>140</v>
      </c>
      <c r="C15" s="48" t="s">
        <v>137</v>
      </c>
      <c r="D15" s="102">
        <f t="shared" si="1"/>
        <v>9395.7000000000007</v>
      </c>
      <c r="E15" s="41">
        <f>SUM(E16,E19)</f>
        <v>8801.6</v>
      </c>
      <c r="F15" s="41">
        <f>SUM(F16,F19)</f>
        <v>594.09999999999991</v>
      </c>
      <c r="G15" s="41">
        <f t="shared" si="2"/>
        <v>7692.76</v>
      </c>
      <c r="H15" s="41">
        <f>SUM(H16,H19)</f>
        <v>7210.3600000000006</v>
      </c>
      <c r="I15" s="41">
        <f>SUM(I16,I19)</f>
        <v>482.4</v>
      </c>
      <c r="J15" s="41">
        <f t="shared" si="3"/>
        <v>81.875325946975735</v>
      </c>
      <c r="K15" s="44"/>
      <c r="L15" s="16"/>
    </row>
    <row r="16" spans="1:12" ht="74.25" customHeight="1">
      <c r="A16" s="57"/>
      <c r="B16" s="58" t="s">
        <v>59</v>
      </c>
      <c r="C16" s="59" t="s">
        <v>26</v>
      </c>
      <c r="D16" s="101">
        <f t="shared" si="1"/>
        <v>3936.2</v>
      </c>
      <c r="E16" s="56">
        <f>SUM(E17)</f>
        <v>3700</v>
      </c>
      <c r="F16" s="56">
        <f>SUM(F17)</f>
        <v>236.2</v>
      </c>
      <c r="G16" s="40">
        <f t="shared" si="2"/>
        <v>3936.2</v>
      </c>
      <c r="H16" s="56">
        <f>SUM(H17)</f>
        <v>3700</v>
      </c>
      <c r="I16" s="56">
        <f>SUM(I17)</f>
        <v>236.2</v>
      </c>
      <c r="J16" s="40">
        <f t="shared" si="3"/>
        <v>100</v>
      </c>
      <c r="K16" s="60"/>
      <c r="L16" s="16"/>
    </row>
    <row r="17" spans="1:12" ht="318.75" customHeight="1">
      <c r="A17" s="160"/>
      <c r="B17" s="162" t="s">
        <v>60</v>
      </c>
      <c r="C17" s="162" t="s">
        <v>64</v>
      </c>
      <c r="D17" s="164">
        <f t="shared" si="1"/>
        <v>3936.2</v>
      </c>
      <c r="E17" s="166">
        <v>3700</v>
      </c>
      <c r="F17" s="166">
        <v>236.2</v>
      </c>
      <c r="G17" s="166">
        <f t="shared" si="2"/>
        <v>3936.2</v>
      </c>
      <c r="H17" s="233">
        <v>3700</v>
      </c>
      <c r="I17" s="233">
        <v>236.2</v>
      </c>
      <c r="J17" s="191">
        <f t="shared" si="3"/>
        <v>100</v>
      </c>
      <c r="K17" s="174" t="s">
        <v>188</v>
      </c>
      <c r="L17" s="16"/>
    </row>
    <row r="18" spans="1:12" ht="206.25" customHeight="1">
      <c r="A18" s="161"/>
      <c r="B18" s="163"/>
      <c r="C18" s="163"/>
      <c r="D18" s="165"/>
      <c r="E18" s="167"/>
      <c r="F18" s="167"/>
      <c r="G18" s="167"/>
      <c r="H18" s="233"/>
      <c r="I18" s="233"/>
      <c r="J18" s="192"/>
      <c r="K18" s="174"/>
      <c r="L18" s="16"/>
    </row>
    <row r="19" spans="1:12" ht="81" customHeight="1">
      <c r="A19" s="61"/>
      <c r="B19" s="53" t="s">
        <v>61</v>
      </c>
      <c r="C19" s="62" t="s">
        <v>23</v>
      </c>
      <c r="D19" s="101">
        <f t="shared" si="1"/>
        <v>5459.5</v>
      </c>
      <c r="E19" s="63">
        <f>SUM(E20)</f>
        <v>5101.6000000000004</v>
      </c>
      <c r="F19" s="63">
        <f>SUM(F20)</f>
        <v>357.9</v>
      </c>
      <c r="G19" s="40">
        <f t="shared" si="2"/>
        <v>3756.56</v>
      </c>
      <c r="H19" s="63">
        <f>SUM(H20)</f>
        <v>3510.36</v>
      </c>
      <c r="I19" s="63">
        <f>SUM(I20)</f>
        <v>246.2</v>
      </c>
      <c r="J19" s="40">
        <f t="shared" si="3"/>
        <v>68.807766278963271</v>
      </c>
      <c r="K19" s="64"/>
      <c r="L19" s="16"/>
    </row>
    <row r="20" spans="1:12" ht="124.5" customHeight="1">
      <c r="A20" s="160"/>
      <c r="B20" s="162" t="s">
        <v>62</v>
      </c>
      <c r="C20" s="162" t="s">
        <v>63</v>
      </c>
      <c r="D20" s="164">
        <f t="shared" si="1"/>
        <v>5459.5</v>
      </c>
      <c r="E20" s="166">
        <v>5101.6000000000004</v>
      </c>
      <c r="F20" s="166">
        <v>357.9</v>
      </c>
      <c r="G20" s="168">
        <f t="shared" si="2"/>
        <v>3756.56</v>
      </c>
      <c r="H20" s="170">
        <v>3510.36</v>
      </c>
      <c r="I20" s="172">
        <v>246.2</v>
      </c>
      <c r="J20" s="157">
        <f t="shared" si="3"/>
        <v>68.807766278963271</v>
      </c>
      <c r="K20" s="159" t="s">
        <v>200</v>
      </c>
      <c r="L20" s="16"/>
    </row>
    <row r="21" spans="1:12" ht="408.75" customHeight="1">
      <c r="A21" s="161"/>
      <c r="B21" s="163"/>
      <c r="C21" s="163"/>
      <c r="D21" s="165"/>
      <c r="E21" s="167"/>
      <c r="F21" s="167"/>
      <c r="G21" s="169"/>
      <c r="H21" s="171"/>
      <c r="I21" s="173"/>
      <c r="J21" s="158"/>
      <c r="K21" s="159"/>
      <c r="L21" s="16"/>
    </row>
    <row r="22" spans="1:12" ht="145.5" customHeight="1">
      <c r="A22" s="150"/>
      <c r="B22" s="154"/>
      <c r="C22" s="154"/>
      <c r="D22" s="149"/>
      <c r="E22" s="152"/>
      <c r="F22" s="152"/>
      <c r="G22" s="153"/>
      <c r="H22" s="155"/>
      <c r="I22" s="155"/>
      <c r="J22" s="151"/>
      <c r="K22" s="156" t="s">
        <v>199</v>
      </c>
      <c r="L22" s="16"/>
    </row>
    <row r="23" spans="1:12" s="29" customFormat="1" ht="46.5" customHeight="1">
      <c r="A23" s="24" t="s">
        <v>29</v>
      </c>
      <c r="B23" s="30" t="s">
        <v>30</v>
      </c>
      <c r="C23" s="24"/>
      <c r="D23" s="102">
        <f t="shared" si="1"/>
        <v>10289.6</v>
      </c>
      <c r="E23" s="41">
        <f>SUM(E24)</f>
        <v>9980.8000000000011</v>
      </c>
      <c r="F23" s="41">
        <f>SUM(F24)</f>
        <v>308.8</v>
      </c>
      <c r="G23" s="41">
        <f t="shared" si="2"/>
        <v>6269.4</v>
      </c>
      <c r="H23" s="41">
        <f>SUM(H24)</f>
        <v>6081.2</v>
      </c>
      <c r="I23" s="41">
        <f>SUM(I24)</f>
        <v>188.2</v>
      </c>
      <c r="J23" s="41">
        <f t="shared" si="3"/>
        <v>60.92948219561498</v>
      </c>
      <c r="K23" s="24"/>
    </row>
    <row r="24" spans="1:12" s="29" customFormat="1" ht="50.25" customHeight="1">
      <c r="A24" s="23" t="s">
        <v>35</v>
      </c>
      <c r="B24" s="25" t="s">
        <v>36</v>
      </c>
      <c r="C24" s="48" t="s">
        <v>26</v>
      </c>
      <c r="D24" s="102">
        <f t="shared" si="1"/>
        <v>10289.6</v>
      </c>
      <c r="E24" s="41">
        <f>SUM(E25,E28)</f>
        <v>9980.8000000000011</v>
      </c>
      <c r="F24" s="41">
        <f>SUM(F25,F28)</f>
        <v>308.8</v>
      </c>
      <c r="G24" s="41">
        <f t="shared" si="2"/>
        <v>6269.4</v>
      </c>
      <c r="H24" s="41">
        <f>SUM(H25,H28)</f>
        <v>6081.2</v>
      </c>
      <c r="I24" s="41">
        <f>SUM(I25,I28)</f>
        <v>188.2</v>
      </c>
      <c r="J24" s="41">
        <f t="shared" si="3"/>
        <v>60.92948219561498</v>
      </c>
      <c r="K24" s="24"/>
    </row>
    <row r="25" spans="1:12" s="16" customFormat="1" ht="211.5" customHeight="1">
      <c r="A25" s="65"/>
      <c r="B25" s="66" t="s">
        <v>27</v>
      </c>
      <c r="C25" s="163" t="s">
        <v>50</v>
      </c>
      <c r="D25" s="164">
        <f t="shared" si="1"/>
        <v>1151.6999999999998</v>
      </c>
      <c r="E25" s="196">
        <v>1117.0999999999999</v>
      </c>
      <c r="F25" s="196">
        <v>34.6</v>
      </c>
      <c r="G25" s="166">
        <f>SUM(H25:I26)</f>
        <v>388.2</v>
      </c>
      <c r="H25" s="196">
        <v>376.5</v>
      </c>
      <c r="I25" s="196">
        <v>11.7</v>
      </c>
      <c r="J25" s="191">
        <f t="shared" si="3"/>
        <v>33.706694451680129</v>
      </c>
      <c r="K25" s="215" t="s">
        <v>201</v>
      </c>
    </row>
    <row r="26" spans="1:12" s="16" customFormat="1" ht="409.5" customHeight="1">
      <c r="A26" s="57"/>
      <c r="B26" s="14" t="s">
        <v>49</v>
      </c>
      <c r="C26" s="237"/>
      <c r="D26" s="165"/>
      <c r="E26" s="167"/>
      <c r="F26" s="167"/>
      <c r="G26" s="167"/>
      <c r="H26" s="167"/>
      <c r="I26" s="167"/>
      <c r="J26" s="192"/>
      <c r="K26" s="216"/>
    </row>
    <row r="27" spans="1:12" s="16" customFormat="1" ht="409.5" customHeight="1">
      <c r="A27" s="145"/>
      <c r="B27" s="143"/>
      <c r="C27" s="135"/>
      <c r="D27" s="141"/>
      <c r="E27" s="140"/>
      <c r="F27" s="140"/>
      <c r="G27" s="140"/>
      <c r="H27" s="140"/>
      <c r="I27" s="140"/>
      <c r="J27" s="142"/>
      <c r="K27" s="146" t="s">
        <v>204</v>
      </c>
    </row>
    <row r="28" spans="1:12" s="16" customFormat="1" ht="368.25" customHeight="1">
      <c r="A28" s="160"/>
      <c r="B28" s="162" t="s">
        <v>51</v>
      </c>
      <c r="C28" s="162" t="s">
        <v>52</v>
      </c>
      <c r="D28" s="164">
        <f t="shared" si="1"/>
        <v>9137.9000000000015</v>
      </c>
      <c r="E28" s="193">
        <v>8863.7000000000007</v>
      </c>
      <c r="F28" s="193">
        <v>274.2</v>
      </c>
      <c r="G28" s="166">
        <f>SUM(H28:I32)</f>
        <v>5881.2</v>
      </c>
      <c r="H28" s="193">
        <v>5704.7</v>
      </c>
      <c r="I28" s="193">
        <v>176.5</v>
      </c>
      <c r="J28" s="191">
        <f t="shared" si="3"/>
        <v>64.360520469692148</v>
      </c>
      <c r="K28" s="248" t="s">
        <v>205</v>
      </c>
    </row>
    <row r="29" spans="1:12" s="16" customFormat="1" ht="272.25" customHeight="1">
      <c r="A29" s="234"/>
      <c r="B29" s="235"/>
      <c r="C29" s="198"/>
      <c r="D29" s="197"/>
      <c r="E29" s="194"/>
      <c r="F29" s="194"/>
      <c r="G29" s="196"/>
      <c r="H29" s="194"/>
      <c r="I29" s="194"/>
      <c r="J29" s="243"/>
      <c r="K29" s="249"/>
    </row>
    <row r="30" spans="1:12" s="16" customFormat="1" ht="408" customHeight="1">
      <c r="A30" s="234"/>
      <c r="B30" s="235"/>
      <c r="C30" s="198"/>
      <c r="D30" s="197"/>
      <c r="E30" s="194"/>
      <c r="F30" s="194"/>
      <c r="G30" s="196"/>
      <c r="H30" s="194"/>
      <c r="I30" s="194"/>
      <c r="J30" s="243"/>
      <c r="K30" s="147" t="s">
        <v>202</v>
      </c>
    </row>
    <row r="31" spans="1:12" s="16" customFormat="1" ht="251.25" hidden="1" customHeight="1">
      <c r="A31" s="234"/>
      <c r="B31" s="235"/>
      <c r="C31" s="198"/>
      <c r="D31" s="197"/>
      <c r="E31" s="194"/>
      <c r="F31" s="194"/>
      <c r="G31" s="196"/>
      <c r="H31" s="194"/>
      <c r="I31" s="194"/>
      <c r="J31" s="243"/>
      <c r="K31" s="121" t="s">
        <v>189</v>
      </c>
    </row>
    <row r="32" spans="1:12" s="16" customFormat="1" ht="220.5" hidden="1" customHeight="1">
      <c r="A32" s="161"/>
      <c r="B32" s="236"/>
      <c r="C32" s="163"/>
      <c r="D32" s="165"/>
      <c r="E32" s="195"/>
      <c r="F32" s="195"/>
      <c r="G32" s="167"/>
      <c r="H32" s="195"/>
      <c r="I32" s="195"/>
      <c r="J32" s="192"/>
      <c r="K32" s="122" t="s">
        <v>190</v>
      </c>
    </row>
    <row r="33" spans="1:12" s="16" customFormat="1" ht="408" customHeight="1">
      <c r="A33" s="134"/>
      <c r="B33" s="136"/>
      <c r="C33" s="136"/>
      <c r="D33" s="137"/>
      <c r="E33" s="139"/>
      <c r="F33" s="139"/>
      <c r="G33" s="138"/>
      <c r="H33" s="139"/>
      <c r="I33" s="139"/>
      <c r="J33" s="133"/>
      <c r="K33" s="148" t="s">
        <v>194</v>
      </c>
    </row>
    <row r="34" spans="1:12" s="29" customFormat="1" ht="81" customHeight="1">
      <c r="A34" s="24" t="s">
        <v>32</v>
      </c>
      <c r="B34" s="30" t="s">
        <v>34</v>
      </c>
      <c r="C34" s="24"/>
      <c r="D34" s="102">
        <f t="shared" si="1"/>
        <v>44071.5</v>
      </c>
      <c r="E34" s="41">
        <f>SUM(E35)</f>
        <v>41474.9</v>
      </c>
      <c r="F34" s="41">
        <f>SUM(F35)</f>
        <v>2596.6000000000004</v>
      </c>
      <c r="G34" s="41">
        <f t="shared" si="2"/>
        <v>17019.600000000002</v>
      </c>
      <c r="H34" s="41">
        <f>SUM(H35)</f>
        <v>15975.2</v>
      </c>
      <c r="I34" s="41">
        <f>SUM(I35)</f>
        <v>1044.4000000000001</v>
      </c>
      <c r="J34" s="41">
        <f t="shared" si="3"/>
        <v>38.618154589700829</v>
      </c>
      <c r="K34" s="144"/>
    </row>
    <row r="35" spans="1:12" s="31" customFormat="1" ht="79.5" customHeight="1">
      <c r="A35" s="23" t="s">
        <v>37</v>
      </c>
      <c r="B35" s="25" t="s">
        <v>38</v>
      </c>
      <c r="C35" s="48" t="s">
        <v>9</v>
      </c>
      <c r="D35" s="102">
        <f t="shared" si="1"/>
        <v>44071.5</v>
      </c>
      <c r="E35" s="41">
        <f>SUM(E36:E41)</f>
        <v>41474.9</v>
      </c>
      <c r="F35" s="41">
        <f>SUM(F36:F41)</f>
        <v>2596.6000000000004</v>
      </c>
      <c r="G35" s="41">
        <f t="shared" si="2"/>
        <v>17019.600000000002</v>
      </c>
      <c r="H35" s="41">
        <f>SUM(H36,H38)</f>
        <v>15975.2</v>
      </c>
      <c r="I35" s="41">
        <f>SUM(I36,I38)</f>
        <v>1044.4000000000001</v>
      </c>
      <c r="J35" s="41">
        <f t="shared" si="3"/>
        <v>38.618154589700829</v>
      </c>
      <c r="K35" s="23"/>
    </row>
    <row r="36" spans="1:12" ht="171" customHeight="1">
      <c r="A36" s="65"/>
      <c r="B36" s="66" t="s">
        <v>53</v>
      </c>
      <c r="C36" s="67" t="s">
        <v>23</v>
      </c>
      <c r="D36" s="164">
        <f t="shared" si="1"/>
        <v>11756.2</v>
      </c>
      <c r="E36" s="196">
        <v>11095.1</v>
      </c>
      <c r="F36" s="167">
        <v>661.1</v>
      </c>
      <c r="G36" s="168">
        <f t="shared" si="2"/>
        <v>2099.8000000000002</v>
      </c>
      <c r="H36" s="167">
        <v>2099.8000000000002</v>
      </c>
      <c r="I36" s="167"/>
      <c r="J36" s="191">
        <f t="shared" si="3"/>
        <v>17.861213657474355</v>
      </c>
      <c r="K36" s="217" t="s">
        <v>206</v>
      </c>
      <c r="L36" s="16"/>
    </row>
    <row r="37" spans="1:12" ht="409.5" customHeight="1">
      <c r="A37" s="57"/>
      <c r="B37" s="70" t="s">
        <v>54</v>
      </c>
      <c r="C37" s="71" t="s">
        <v>180</v>
      </c>
      <c r="D37" s="165"/>
      <c r="E37" s="167"/>
      <c r="F37" s="199"/>
      <c r="G37" s="169"/>
      <c r="H37" s="199"/>
      <c r="I37" s="199"/>
      <c r="J37" s="192"/>
      <c r="K37" s="218"/>
      <c r="L37" s="16"/>
    </row>
    <row r="38" spans="1:12" ht="147.75" customHeight="1">
      <c r="A38" s="57"/>
      <c r="B38" s="58" t="s">
        <v>55</v>
      </c>
      <c r="C38" s="59" t="s">
        <v>56</v>
      </c>
      <c r="D38" s="164">
        <f t="shared" si="1"/>
        <v>15988.6</v>
      </c>
      <c r="E38" s="166">
        <v>14869.4</v>
      </c>
      <c r="F38" s="166">
        <v>1119.2</v>
      </c>
      <c r="G38" s="168">
        <f t="shared" si="2"/>
        <v>14919.8</v>
      </c>
      <c r="H38" s="166">
        <v>13875.4</v>
      </c>
      <c r="I38" s="166">
        <v>1044.4000000000001</v>
      </c>
      <c r="J38" s="191">
        <f t="shared" si="3"/>
        <v>93.315237106438332</v>
      </c>
      <c r="K38" s="205" t="s">
        <v>187</v>
      </c>
      <c r="L38" s="16"/>
    </row>
    <row r="39" spans="1:12" ht="244.5" customHeight="1">
      <c r="A39" s="57"/>
      <c r="B39" s="70" t="s">
        <v>57</v>
      </c>
      <c r="C39" s="71" t="s">
        <v>118</v>
      </c>
      <c r="D39" s="165"/>
      <c r="E39" s="167"/>
      <c r="F39" s="167"/>
      <c r="G39" s="169"/>
      <c r="H39" s="167"/>
      <c r="I39" s="167"/>
      <c r="J39" s="192"/>
      <c r="K39" s="206"/>
      <c r="L39" s="16"/>
    </row>
    <row r="40" spans="1:12" s="128" customFormat="1" ht="195" customHeight="1">
      <c r="A40" s="160"/>
      <c r="B40" s="129" t="s">
        <v>178</v>
      </c>
      <c r="C40" s="130" t="s">
        <v>10</v>
      </c>
      <c r="D40" s="164">
        <f t="shared" si="1"/>
        <v>16326.699999999999</v>
      </c>
      <c r="E40" s="241">
        <v>15510.4</v>
      </c>
      <c r="F40" s="241">
        <v>816.3</v>
      </c>
      <c r="G40" s="279">
        <v>0</v>
      </c>
      <c r="H40" s="241">
        <v>0</v>
      </c>
      <c r="I40" s="241">
        <v>0</v>
      </c>
      <c r="J40" s="246">
        <v>0</v>
      </c>
      <c r="K40" s="244" t="s">
        <v>196</v>
      </c>
    </row>
    <row r="41" spans="1:12" s="128" customFormat="1" ht="408.75" customHeight="1">
      <c r="A41" s="161"/>
      <c r="B41" s="131"/>
      <c r="C41" s="132" t="s">
        <v>177</v>
      </c>
      <c r="D41" s="165"/>
      <c r="E41" s="242"/>
      <c r="F41" s="242"/>
      <c r="G41" s="280"/>
      <c r="H41" s="242"/>
      <c r="I41" s="242"/>
      <c r="J41" s="247"/>
      <c r="K41" s="245"/>
    </row>
    <row r="42" spans="1:12" ht="345" customHeight="1">
      <c r="A42" s="57"/>
      <c r="B42" s="127" t="s">
        <v>172</v>
      </c>
      <c r="C42" s="49" t="s">
        <v>193</v>
      </c>
      <c r="D42" s="275">
        <f t="shared" ref="D42" si="4">SUM(E42:F42)</f>
        <v>0</v>
      </c>
      <c r="E42" s="166">
        <v>0</v>
      </c>
      <c r="F42" s="166">
        <v>0</v>
      </c>
      <c r="G42" s="168">
        <f t="shared" ref="G42" si="5">SUM(H42:I42)</f>
        <v>0</v>
      </c>
      <c r="H42" s="166">
        <v>0</v>
      </c>
      <c r="I42" s="166">
        <v>0</v>
      </c>
      <c r="J42" s="191">
        <v>0</v>
      </c>
      <c r="K42" s="263" t="s">
        <v>195</v>
      </c>
      <c r="L42" s="16"/>
    </row>
    <row r="43" spans="1:12" ht="408.75" customHeight="1">
      <c r="A43" s="160"/>
      <c r="B43" s="273" t="s">
        <v>179</v>
      </c>
      <c r="C43" s="200" t="s">
        <v>173</v>
      </c>
      <c r="D43" s="276"/>
      <c r="E43" s="196"/>
      <c r="F43" s="196"/>
      <c r="G43" s="278"/>
      <c r="H43" s="196"/>
      <c r="I43" s="196"/>
      <c r="J43" s="243"/>
      <c r="K43" s="264"/>
      <c r="L43" s="16"/>
    </row>
    <row r="44" spans="1:12" ht="149.25" customHeight="1">
      <c r="A44" s="161"/>
      <c r="B44" s="274"/>
      <c r="C44" s="202"/>
      <c r="D44" s="277"/>
      <c r="E44" s="167"/>
      <c r="F44" s="167"/>
      <c r="G44" s="169"/>
      <c r="H44" s="167"/>
      <c r="I44" s="167"/>
      <c r="J44" s="192"/>
      <c r="K44" s="265"/>
      <c r="L44" s="16"/>
    </row>
    <row r="45" spans="1:12" s="28" customFormat="1" ht="96.75" customHeight="1">
      <c r="A45" s="24" t="s">
        <v>33</v>
      </c>
      <c r="B45" s="30" t="s">
        <v>135</v>
      </c>
      <c r="C45" s="32"/>
      <c r="D45" s="102">
        <f t="shared" si="1"/>
        <v>0</v>
      </c>
      <c r="E45" s="42">
        <f>SUM(E46,E48)</f>
        <v>0</v>
      </c>
      <c r="F45" s="42">
        <f>SUM(F46,F48)</f>
        <v>0</v>
      </c>
      <c r="G45" s="41">
        <f t="shared" si="2"/>
        <v>0</v>
      </c>
      <c r="H45" s="42">
        <f>SUM(H46,H48)</f>
        <v>0</v>
      </c>
      <c r="I45" s="42">
        <f>SUM(I46,I48)</f>
        <v>0</v>
      </c>
      <c r="J45" s="41">
        <v>0</v>
      </c>
      <c r="K45" s="26"/>
    </row>
    <row r="46" spans="1:12" s="28" customFormat="1" ht="66">
      <c r="A46" s="23" t="s">
        <v>39</v>
      </c>
      <c r="B46" s="25" t="s">
        <v>40</v>
      </c>
      <c r="C46" s="49" t="s">
        <v>12</v>
      </c>
      <c r="D46" s="102">
        <f t="shared" si="1"/>
        <v>0</v>
      </c>
      <c r="E46" s="42">
        <f>SUM(E47)</f>
        <v>0</v>
      </c>
      <c r="F46" s="42">
        <f>SUM(F47)</f>
        <v>0</v>
      </c>
      <c r="G46" s="41">
        <f t="shared" si="2"/>
        <v>0</v>
      </c>
      <c r="H46" s="42">
        <f>SUM(H47)</f>
        <v>0</v>
      </c>
      <c r="I46" s="42">
        <f>SUM(I47)</f>
        <v>0</v>
      </c>
      <c r="J46" s="41">
        <v>0</v>
      </c>
      <c r="K46" s="33"/>
    </row>
    <row r="47" spans="1:12" ht="408.75" customHeight="1">
      <c r="A47" s="15"/>
      <c r="B47" s="70" t="s">
        <v>139</v>
      </c>
      <c r="C47" s="123" t="s">
        <v>13</v>
      </c>
      <c r="D47" s="95">
        <f t="shared" si="1"/>
        <v>0</v>
      </c>
      <c r="E47" s="97"/>
      <c r="F47" s="97"/>
      <c r="G47" s="100">
        <f t="shared" si="2"/>
        <v>0</v>
      </c>
      <c r="H47" s="97"/>
      <c r="I47" s="97"/>
      <c r="J47" s="40">
        <v>0</v>
      </c>
      <c r="K47" s="125" t="s">
        <v>197</v>
      </c>
      <c r="L47" s="16"/>
    </row>
    <row r="48" spans="1:12" s="28" customFormat="1" ht="141" customHeight="1">
      <c r="A48" s="47" t="s">
        <v>182</v>
      </c>
      <c r="B48" s="25" t="s">
        <v>41</v>
      </c>
      <c r="C48" s="49" t="s">
        <v>12</v>
      </c>
      <c r="D48" s="102">
        <f t="shared" si="1"/>
        <v>0</v>
      </c>
      <c r="E48" s="103">
        <f>SUM(E49)</f>
        <v>0</v>
      </c>
      <c r="F48" s="103">
        <f>SUM(F49)</f>
        <v>0</v>
      </c>
      <c r="G48" s="41">
        <f t="shared" si="2"/>
        <v>0</v>
      </c>
      <c r="H48" s="103">
        <f>SUM(H49)</f>
        <v>0</v>
      </c>
      <c r="I48" s="103">
        <f>SUM(I49)</f>
        <v>0</v>
      </c>
      <c r="J48" s="41">
        <v>0</v>
      </c>
      <c r="K48" s="34"/>
    </row>
    <row r="49" spans="1:12" ht="409.5" customHeight="1">
      <c r="A49" s="114"/>
      <c r="B49" s="124" t="s">
        <v>14</v>
      </c>
      <c r="C49" s="120" t="s">
        <v>15</v>
      </c>
      <c r="D49" s="115">
        <f t="shared" si="1"/>
        <v>0</v>
      </c>
      <c r="E49" s="118"/>
      <c r="F49" s="118"/>
      <c r="G49" s="116">
        <f t="shared" si="2"/>
        <v>0</v>
      </c>
      <c r="H49" s="118"/>
      <c r="I49" s="118"/>
      <c r="J49" s="117">
        <v>0</v>
      </c>
      <c r="K49" s="119" t="s">
        <v>170</v>
      </c>
      <c r="L49" s="16"/>
    </row>
    <row r="50" spans="1:12" s="28" customFormat="1" ht="156.75" customHeight="1">
      <c r="A50" s="24" t="s">
        <v>183</v>
      </c>
      <c r="B50" s="30" t="s">
        <v>42</v>
      </c>
      <c r="C50" s="49" t="s">
        <v>12</v>
      </c>
      <c r="D50" s="102">
        <f t="shared" si="1"/>
        <v>572</v>
      </c>
      <c r="E50" s="41">
        <f>SUM(E51,E58,E59,E61)</f>
        <v>0</v>
      </c>
      <c r="F50" s="41">
        <f>SUM(F51,F58,F59,F61)</f>
        <v>572</v>
      </c>
      <c r="G50" s="41">
        <f t="shared" si="2"/>
        <v>0</v>
      </c>
      <c r="H50" s="41">
        <f>SUM(H51,H58,H59,H61)</f>
        <v>0</v>
      </c>
      <c r="I50" s="41">
        <f>SUM(I51,I58,I59,I61)</f>
        <v>0</v>
      </c>
      <c r="J50" s="41">
        <f t="shared" si="3"/>
        <v>0</v>
      </c>
      <c r="K50" s="35"/>
    </row>
    <row r="51" spans="1:12" s="28" customFormat="1" ht="176.25" customHeight="1">
      <c r="A51" s="23" t="s">
        <v>43</v>
      </c>
      <c r="B51" s="25" t="s">
        <v>138</v>
      </c>
      <c r="C51" s="49" t="s">
        <v>12</v>
      </c>
      <c r="D51" s="102">
        <f t="shared" si="1"/>
        <v>572</v>
      </c>
      <c r="E51" s="41">
        <f>SUM(E52)</f>
        <v>0</v>
      </c>
      <c r="F51" s="41">
        <f>SUM(F52)</f>
        <v>572</v>
      </c>
      <c r="G51" s="41">
        <f t="shared" si="2"/>
        <v>0</v>
      </c>
      <c r="H51" s="41">
        <f>SUM(H52)</f>
        <v>0</v>
      </c>
      <c r="I51" s="41">
        <f>SUM(I52)</f>
        <v>0</v>
      </c>
      <c r="J51" s="41">
        <f t="shared" si="3"/>
        <v>0</v>
      </c>
      <c r="K51" s="26"/>
    </row>
    <row r="52" spans="1:12" ht="30.75" customHeight="1">
      <c r="A52" s="270"/>
      <c r="B52" s="268" t="s">
        <v>28</v>
      </c>
      <c r="C52" s="266" t="s">
        <v>16</v>
      </c>
      <c r="D52" s="164">
        <f t="shared" si="1"/>
        <v>572</v>
      </c>
      <c r="E52" s="166">
        <v>0</v>
      </c>
      <c r="F52" s="166">
        <v>572</v>
      </c>
      <c r="G52" s="166">
        <f t="shared" si="2"/>
        <v>0</v>
      </c>
      <c r="H52" s="166">
        <v>0</v>
      </c>
      <c r="I52" s="166"/>
      <c r="J52" s="191">
        <f t="shared" si="3"/>
        <v>0</v>
      </c>
      <c r="K52" s="250" t="s">
        <v>175</v>
      </c>
      <c r="L52" s="16"/>
    </row>
    <row r="53" spans="1:12" ht="30.75" customHeight="1">
      <c r="A53" s="271"/>
      <c r="B53" s="269"/>
      <c r="C53" s="267"/>
      <c r="D53" s="197"/>
      <c r="E53" s="196"/>
      <c r="F53" s="196"/>
      <c r="G53" s="196"/>
      <c r="H53" s="196"/>
      <c r="I53" s="196"/>
      <c r="J53" s="243"/>
      <c r="K53" s="251"/>
      <c r="L53" s="16"/>
    </row>
    <row r="54" spans="1:12" ht="30.75" customHeight="1">
      <c r="A54" s="271"/>
      <c r="B54" s="269"/>
      <c r="C54" s="267"/>
      <c r="D54" s="197"/>
      <c r="E54" s="196"/>
      <c r="F54" s="196"/>
      <c r="G54" s="196"/>
      <c r="H54" s="196"/>
      <c r="I54" s="196"/>
      <c r="J54" s="243"/>
      <c r="K54" s="251"/>
      <c r="L54" s="16"/>
    </row>
    <row r="55" spans="1:12" ht="30.75" customHeight="1">
      <c r="A55" s="271"/>
      <c r="B55" s="269"/>
      <c r="C55" s="267"/>
      <c r="D55" s="197"/>
      <c r="E55" s="196"/>
      <c r="F55" s="196"/>
      <c r="G55" s="196"/>
      <c r="H55" s="196"/>
      <c r="I55" s="196"/>
      <c r="J55" s="243"/>
      <c r="K55" s="251"/>
      <c r="L55" s="16"/>
    </row>
    <row r="56" spans="1:12" ht="113.25" customHeight="1">
      <c r="A56" s="271"/>
      <c r="B56" s="269"/>
      <c r="C56" s="267"/>
      <c r="D56" s="197"/>
      <c r="E56" s="196"/>
      <c r="F56" s="196"/>
      <c r="G56" s="196"/>
      <c r="H56" s="196"/>
      <c r="I56" s="196"/>
      <c r="J56" s="243"/>
      <c r="K56" s="251"/>
      <c r="L56" s="16"/>
    </row>
    <row r="57" spans="1:12" ht="257.25" customHeight="1">
      <c r="A57" s="272"/>
      <c r="B57" s="269"/>
      <c r="C57" s="267"/>
      <c r="D57" s="197"/>
      <c r="E57" s="196"/>
      <c r="F57" s="196"/>
      <c r="G57" s="196"/>
      <c r="H57" s="196"/>
      <c r="I57" s="196"/>
      <c r="J57" s="243"/>
      <c r="K57" s="251"/>
      <c r="L57" s="16"/>
    </row>
    <row r="58" spans="1:12" ht="320.25" customHeight="1">
      <c r="A58" s="36" t="s">
        <v>44</v>
      </c>
      <c r="B58" s="37" t="s">
        <v>115</v>
      </c>
      <c r="C58" s="50" t="s">
        <v>12</v>
      </c>
      <c r="D58" s="102">
        <f t="shared" si="1"/>
        <v>0</v>
      </c>
      <c r="E58" s="96">
        <v>0</v>
      </c>
      <c r="F58" s="106">
        <v>0</v>
      </c>
      <c r="G58" s="41">
        <f t="shared" si="2"/>
        <v>0</v>
      </c>
      <c r="H58" s="96">
        <v>0</v>
      </c>
      <c r="I58" s="96">
        <v>0</v>
      </c>
      <c r="J58" s="41">
        <v>0</v>
      </c>
      <c r="K58" s="126" t="s">
        <v>171</v>
      </c>
      <c r="L58" s="16"/>
    </row>
    <row r="59" spans="1:12" s="19" customFormat="1" ht="409.5" customHeight="1">
      <c r="A59" s="257" t="s">
        <v>184</v>
      </c>
      <c r="B59" s="259" t="s">
        <v>136</v>
      </c>
      <c r="C59" s="261" t="s">
        <v>12</v>
      </c>
      <c r="D59" s="230">
        <f t="shared" si="1"/>
        <v>0</v>
      </c>
      <c r="E59" s="222">
        <v>0</v>
      </c>
      <c r="F59" s="222">
        <v>0</v>
      </c>
      <c r="G59" s="222">
        <f t="shared" si="2"/>
        <v>0</v>
      </c>
      <c r="H59" s="222">
        <v>0</v>
      </c>
      <c r="I59" s="222">
        <v>0</v>
      </c>
      <c r="J59" s="222">
        <v>0</v>
      </c>
      <c r="K59" s="255" t="s">
        <v>174</v>
      </c>
      <c r="L59" s="20"/>
    </row>
    <row r="60" spans="1:12" s="19" customFormat="1" ht="57" customHeight="1">
      <c r="A60" s="258"/>
      <c r="B60" s="260"/>
      <c r="C60" s="262"/>
      <c r="D60" s="231"/>
      <c r="E60" s="223"/>
      <c r="F60" s="223"/>
      <c r="G60" s="223"/>
      <c r="H60" s="223"/>
      <c r="I60" s="223"/>
      <c r="J60" s="223"/>
      <c r="K60" s="256"/>
      <c r="L60" s="20"/>
    </row>
    <row r="61" spans="1:12" ht="30.75" customHeight="1">
      <c r="A61" s="257" t="s">
        <v>185</v>
      </c>
      <c r="B61" s="282" t="s">
        <v>48</v>
      </c>
      <c r="C61" s="261" t="s">
        <v>17</v>
      </c>
      <c r="D61" s="230">
        <f t="shared" si="1"/>
        <v>0</v>
      </c>
      <c r="E61" s="222">
        <f>SUM(E66:E68)</f>
        <v>0</v>
      </c>
      <c r="F61" s="222">
        <f>SUM(F66:F68)</f>
        <v>0</v>
      </c>
      <c r="G61" s="222">
        <f t="shared" si="2"/>
        <v>0</v>
      </c>
      <c r="H61" s="222">
        <f>SUM(H66:H68)</f>
        <v>0</v>
      </c>
      <c r="I61" s="222">
        <f>SUM(I66:I68)</f>
        <v>0</v>
      </c>
      <c r="J61" s="222">
        <v>0</v>
      </c>
      <c r="K61" s="252" t="s">
        <v>176</v>
      </c>
      <c r="L61" s="16"/>
    </row>
    <row r="62" spans="1:12" ht="409.5" customHeight="1">
      <c r="A62" s="281"/>
      <c r="B62" s="283"/>
      <c r="C62" s="285"/>
      <c r="D62" s="286"/>
      <c r="E62" s="232"/>
      <c r="F62" s="232"/>
      <c r="G62" s="232"/>
      <c r="H62" s="232"/>
      <c r="I62" s="232"/>
      <c r="J62" s="232"/>
      <c r="K62" s="253"/>
      <c r="L62" s="16"/>
    </row>
    <row r="63" spans="1:12" ht="318" customHeight="1">
      <c r="A63" s="281"/>
      <c r="B63" s="283"/>
      <c r="C63" s="285"/>
      <c r="D63" s="286"/>
      <c r="E63" s="232"/>
      <c r="F63" s="232"/>
      <c r="G63" s="232"/>
      <c r="H63" s="232"/>
      <c r="I63" s="232"/>
      <c r="J63" s="232"/>
      <c r="K63" s="253"/>
      <c r="L63" s="16"/>
    </row>
    <row r="64" spans="1:12" ht="409.5" hidden="1" customHeight="1">
      <c r="A64" s="258"/>
      <c r="B64" s="284"/>
      <c r="C64" s="262"/>
      <c r="D64" s="231"/>
      <c r="E64" s="223"/>
      <c r="F64" s="223"/>
      <c r="G64" s="223"/>
      <c r="H64" s="223"/>
      <c r="I64" s="223"/>
      <c r="J64" s="223"/>
      <c r="K64" s="254"/>
      <c r="L64" s="16"/>
    </row>
    <row r="65" spans="1:12" s="17" customFormat="1" ht="66">
      <c r="A65" s="24" t="s">
        <v>186</v>
      </c>
      <c r="B65" s="30" t="s">
        <v>47</v>
      </c>
      <c r="C65" s="24" t="s">
        <v>17</v>
      </c>
      <c r="D65" s="102">
        <f t="shared" si="1"/>
        <v>0</v>
      </c>
      <c r="E65" s="41">
        <f>SUM(E66)</f>
        <v>0</v>
      </c>
      <c r="F65" s="41">
        <f>SUM(F66)</f>
        <v>0</v>
      </c>
      <c r="G65" s="41">
        <f t="shared" si="2"/>
        <v>0</v>
      </c>
      <c r="H65" s="41">
        <f>SUM(H66)</f>
        <v>0</v>
      </c>
      <c r="I65" s="41">
        <f>SUM(I66)</f>
        <v>0</v>
      </c>
      <c r="J65" s="41">
        <v>0</v>
      </c>
      <c r="K65" s="24"/>
      <c r="L65" s="18"/>
    </row>
    <row r="66" spans="1:12" ht="251.25" customHeight="1">
      <c r="A66" s="224" t="s">
        <v>46</v>
      </c>
      <c r="B66" s="226" t="s">
        <v>45</v>
      </c>
      <c r="C66" s="228" t="s">
        <v>17</v>
      </c>
      <c r="D66" s="230">
        <f t="shared" si="1"/>
        <v>0</v>
      </c>
      <c r="E66" s="222">
        <f>SUM(E68)</f>
        <v>0</v>
      </c>
      <c r="F66" s="222">
        <f>SUM(F68)</f>
        <v>0</v>
      </c>
      <c r="G66" s="222">
        <f t="shared" si="2"/>
        <v>0</v>
      </c>
      <c r="H66" s="222">
        <f>SUM(H68)</f>
        <v>0</v>
      </c>
      <c r="I66" s="222">
        <f>SUM(I68)</f>
        <v>0</v>
      </c>
      <c r="J66" s="222">
        <v>0</v>
      </c>
      <c r="K66" s="213" t="s">
        <v>155</v>
      </c>
      <c r="L66" s="16"/>
    </row>
    <row r="67" spans="1:12" ht="303.75" customHeight="1">
      <c r="A67" s="225"/>
      <c r="B67" s="227"/>
      <c r="C67" s="229"/>
      <c r="D67" s="231"/>
      <c r="E67" s="223"/>
      <c r="F67" s="223"/>
      <c r="G67" s="223"/>
      <c r="H67" s="223"/>
      <c r="I67" s="223"/>
      <c r="J67" s="223"/>
      <c r="K67" s="214"/>
      <c r="L67" s="16"/>
    </row>
    <row r="68" spans="1:12" ht="45" customHeight="1">
      <c r="A68" s="15"/>
      <c r="B68" s="4"/>
      <c r="C68" s="3"/>
      <c r="D68" s="95">
        <f t="shared" si="1"/>
        <v>0</v>
      </c>
      <c r="E68" s="94"/>
      <c r="F68" s="104"/>
      <c r="G68" s="100">
        <f t="shared" si="2"/>
        <v>0</v>
      </c>
      <c r="H68" s="94"/>
      <c r="I68" s="94"/>
      <c r="J68" s="40">
        <v>0</v>
      </c>
      <c r="K68" s="83"/>
      <c r="L68" s="16"/>
    </row>
    <row r="69" spans="1:12" ht="73.5" customHeight="1">
      <c r="B69" s="5"/>
      <c r="C69" s="6"/>
      <c r="D69" s="6"/>
      <c r="E69" s="7"/>
      <c r="F69" s="7"/>
      <c r="G69" s="7"/>
      <c r="H69" s="7"/>
      <c r="I69" s="7"/>
      <c r="J69" s="7"/>
      <c r="K69" s="8"/>
      <c r="L69" s="16"/>
    </row>
    <row r="70" spans="1:12" ht="32.25" customHeight="1">
      <c r="B70" s="203" t="s">
        <v>24</v>
      </c>
      <c r="C70" s="203"/>
      <c r="D70" s="203"/>
      <c r="E70" s="203"/>
      <c r="F70" s="203"/>
      <c r="G70" s="93"/>
      <c r="H70" s="10"/>
      <c r="I70" s="10"/>
      <c r="J70" s="10"/>
      <c r="K70" s="82" t="s">
        <v>25</v>
      </c>
      <c r="L70" s="16"/>
    </row>
    <row r="71" spans="1:12" ht="38.25" customHeight="1">
      <c r="B71" s="86"/>
      <c r="C71" s="86"/>
      <c r="D71" s="93"/>
      <c r="E71" s="86"/>
      <c r="F71" s="105"/>
      <c r="G71" s="93"/>
      <c r="H71" s="10"/>
      <c r="I71" s="10"/>
      <c r="J71" s="10"/>
      <c r="K71" s="82"/>
      <c r="L71" s="16"/>
    </row>
    <row r="72" spans="1:12" ht="54.75" customHeight="1">
      <c r="B72" s="86"/>
      <c r="C72" s="86"/>
      <c r="D72" s="93"/>
      <c r="E72" s="86"/>
      <c r="F72" s="105"/>
      <c r="G72" s="93"/>
      <c r="H72" s="10"/>
      <c r="I72" s="10"/>
      <c r="J72" s="10"/>
      <c r="K72" s="82"/>
      <c r="L72" s="16"/>
    </row>
    <row r="73" spans="1:12" ht="49.5" customHeight="1">
      <c r="B73" s="86"/>
      <c r="C73" s="86"/>
      <c r="D73" s="93"/>
      <c r="E73" s="86"/>
      <c r="F73" s="105"/>
      <c r="G73" s="93"/>
      <c r="H73" s="10"/>
      <c r="I73" s="10"/>
      <c r="J73" s="10"/>
      <c r="K73" s="82"/>
      <c r="L73" s="16"/>
    </row>
    <row r="74" spans="1:12" ht="45.75" customHeight="1">
      <c r="B74" s="86"/>
      <c r="C74" s="86"/>
      <c r="D74" s="93"/>
      <c r="E74" s="86"/>
      <c r="F74" s="105"/>
      <c r="G74" s="93"/>
      <c r="H74" s="10"/>
      <c r="I74" s="10"/>
      <c r="J74" s="10"/>
      <c r="K74" s="82"/>
      <c r="L74" s="16"/>
    </row>
    <row r="75" spans="1:12" ht="47.25" customHeight="1">
      <c r="B75" s="81" t="s">
        <v>141</v>
      </c>
      <c r="C75" s="86"/>
      <c r="D75" s="93"/>
      <c r="E75" s="86"/>
      <c r="F75" s="105"/>
      <c r="G75" s="93"/>
      <c r="H75" s="10"/>
      <c r="I75" s="10"/>
      <c r="J75" s="10"/>
      <c r="K75" s="82"/>
      <c r="L75" s="16"/>
    </row>
    <row r="76" spans="1:12" ht="36.75" customHeight="1">
      <c r="B76" s="81" t="s">
        <v>142</v>
      </c>
      <c r="C76" s="86"/>
      <c r="D76" s="93"/>
      <c r="E76" s="86"/>
      <c r="F76" s="105"/>
      <c r="G76" s="93"/>
      <c r="H76" s="10"/>
      <c r="I76" s="10"/>
      <c r="J76" s="10"/>
      <c r="K76" s="82"/>
      <c r="L76" s="16"/>
    </row>
    <row r="77" spans="1:12" ht="36" customHeight="1">
      <c r="B77" s="81" t="s">
        <v>157</v>
      </c>
      <c r="C77" s="12"/>
      <c r="D77" s="12"/>
      <c r="E77" s="13"/>
      <c r="F77" s="13"/>
      <c r="G77" s="13"/>
      <c r="H77" s="10"/>
      <c r="I77" s="10"/>
      <c r="J77" s="10"/>
      <c r="K77" s="11"/>
      <c r="L77" s="16"/>
    </row>
    <row r="78" spans="1:12" ht="36" customHeight="1">
      <c r="B78" s="81" t="s">
        <v>158</v>
      </c>
      <c r="C78" s="12"/>
      <c r="D78" s="12"/>
      <c r="E78" s="13"/>
      <c r="F78" s="13"/>
      <c r="G78" s="13"/>
      <c r="H78" s="10"/>
      <c r="I78" s="10"/>
      <c r="J78" s="10"/>
      <c r="K78" s="11"/>
      <c r="L78" s="16"/>
    </row>
    <row r="79" spans="1:12" ht="37.5" customHeight="1">
      <c r="B79" s="81" t="s">
        <v>156</v>
      </c>
      <c r="C79" s="12"/>
      <c r="D79" s="12"/>
      <c r="E79" s="13"/>
      <c r="F79" s="13"/>
      <c r="G79" s="13"/>
      <c r="H79" s="10"/>
      <c r="I79" s="10"/>
      <c r="J79" s="10"/>
      <c r="K79" s="11"/>
      <c r="L79" s="16"/>
    </row>
    <row r="80" spans="1:12" ht="28.5" customHeight="1">
      <c r="B80" s="81"/>
      <c r="C80" s="12"/>
      <c r="D80" s="12"/>
      <c r="E80" s="13"/>
      <c r="F80" s="13"/>
      <c r="G80" s="13"/>
      <c r="H80" s="10"/>
      <c r="I80" s="10"/>
      <c r="J80" s="10"/>
      <c r="K80" s="11"/>
      <c r="L80" s="16"/>
    </row>
    <row r="81" spans="1:12" ht="33.75" customHeight="1">
      <c r="B81" s="1"/>
      <c r="C81" s="6"/>
      <c r="D81" s="6"/>
      <c r="E81" s="7"/>
      <c r="F81" s="7"/>
      <c r="G81" s="7"/>
      <c r="H81" s="7"/>
      <c r="I81" s="7"/>
      <c r="J81" s="7"/>
      <c r="K81" s="8"/>
      <c r="L81" s="16"/>
    </row>
    <row r="82" spans="1:12" ht="73.5" customHeight="1">
      <c r="B82" s="204" t="s">
        <v>144</v>
      </c>
      <c r="C82" s="204"/>
      <c r="D82" s="204"/>
      <c r="E82" s="204"/>
      <c r="F82" s="204"/>
      <c r="G82" s="204"/>
      <c r="H82" s="204"/>
      <c r="I82" s="204"/>
      <c r="J82" s="204"/>
      <c r="K82" s="204"/>
      <c r="L82" s="16"/>
    </row>
    <row r="83" spans="1:12" ht="37.5" customHeight="1">
      <c r="B83" s="177" t="s">
        <v>18</v>
      </c>
      <c r="C83" s="209" t="s">
        <v>19</v>
      </c>
      <c r="D83" s="219" t="s">
        <v>3</v>
      </c>
      <c r="E83" s="220"/>
      <c r="F83" s="221"/>
      <c r="G83" s="219" t="s">
        <v>4</v>
      </c>
      <c r="H83" s="220"/>
      <c r="I83" s="221"/>
      <c r="J83" s="110"/>
      <c r="K83" s="210" t="s">
        <v>5</v>
      </c>
      <c r="L83" s="16"/>
    </row>
    <row r="84" spans="1:12" ht="27.75">
      <c r="B84" s="177"/>
      <c r="C84" s="209"/>
      <c r="D84" s="219" t="s">
        <v>6</v>
      </c>
      <c r="E84" s="220"/>
      <c r="F84" s="221"/>
      <c r="G84" s="219" t="s">
        <v>6</v>
      </c>
      <c r="H84" s="220"/>
      <c r="I84" s="221"/>
      <c r="J84" s="110"/>
      <c r="K84" s="210"/>
      <c r="L84" s="16"/>
    </row>
    <row r="85" spans="1:12" ht="27.75" customHeight="1">
      <c r="B85" s="177"/>
      <c r="C85" s="209"/>
      <c r="D85" s="287" t="s">
        <v>20</v>
      </c>
      <c r="E85" s="209" t="s">
        <v>7</v>
      </c>
      <c r="F85" s="237" t="s">
        <v>8</v>
      </c>
      <c r="G85" s="287" t="s">
        <v>20</v>
      </c>
      <c r="H85" s="209" t="s">
        <v>7</v>
      </c>
      <c r="I85" s="209" t="s">
        <v>8</v>
      </c>
      <c r="J85" s="111"/>
      <c r="K85" s="210"/>
      <c r="L85" s="16"/>
    </row>
    <row r="86" spans="1:12" ht="42" customHeight="1">
      <c r="B86" s="177"/>
      <c r="C86" s="209"/>
      <c r="D86" s="288"/>
      <c r="E86" s="209"/>
      <c r="F86" s="237"/>
      <c r="G86" s="288"/>
      <c r="H86" s="209"/>
      <c r="I86" s="209"/>
      <c r="J86" s="111"/>
      <c r="K86" s="210"/>
      <c r="L86" s="16"/>
    </row>
    <row r="87" spans="1:12" ht="33">
      <c r="B87" s="211" t="s">
        <v>20</v>
      </c>
      <c r="C87" s="212"/>
      <c r="D87" s="98">
        <f>SUM(E87:F87)</f>
        <v>170857.2</v>
      </c>
      <c r="E87" s="21">
        <f>SUM(E88,E94,E96,E98,E100,E103,E105,E107,E109,E111,E113,E115,E117,E119)</f>
        <v>145687.1</v>
      </c>
      <c r="F87" s="68">
        <f>SUM(F88,F94,F96,F98,F100,F103,F105,F107,F109,F111,F113,F115,F117,F119)</f>
        <v>25170.1</v>
      </c>
      <c r="G87" s="21">
        <f>SUM(H87:I87)</f>
        <v>32497</v>
      </c>
      <c r="H87" s="21">
        <f>SUM(H88,H94,H96,H98,H100,H103,H105,H107,H109,H111,H113,H115,H117,H119)</f>
        <v>29042.2</v>
      </c>
      <c r="I87" s="21">
        <f>SUM(I88,I94,I96,I98,I100,I103,I105,I107,I109,I111,I113,I115,I117,I119)</f>
        <v>3454.7999999999997</v>
      </c>
      <c r="J87" s="40">
        <f>G87/D87*100</f>
        <v>19.019976916395677</v>
      </c>
      <c r="K87" s="9"/>
      <c r="L87" s="16"/>
    </row>
    <row r="88" spans="1:12" ht="138.75" customHeight="1">
      <c r="A88" s="16"/>
      <c r="B88" s="58" t="s">
        <v>21</v>
      </c>
      <c r="C88" s="58" t="s">
        <v>0</v>
      </c>
      <c r="D88" s="68">
        <f>SUM(E88:F88)</f>
        <v>12526.7</v>
      </c>
      <c r="E88" s="68">
        <f>SUM(E89:E93)</f>
        <v>0</v>
      </c>
      <c r="F88" s="68">
        <f>SUM(F89:F93)</f>
        <v>12526.7</v>
      </c>
      <c r="G88" s="68">
        <f>SUM(H88:I88)</f>
        <v>0</v>
      </c>
      <c r="H88" s="68">
        <f>SUM(H89:H93)</f>
        <v>0</v>
      </c>
      <c r="I88" s="68">
        <f>SUM(I89:I93)</f>
        <v>0</v>
      </c>
      <c r="J88" s="40">
        <f t="shared" ref="J88:J99" si="6">G88/D88*100</f>
        <v>0</v>
      </c>
      <c r="K88" s="69" t="s">
        <v>22</v>
      </c>
      <c r="L88" s="16"/>
    </row>
    <row r="89" spans="1:12" ht="141" customHeight="1">
      <c r="A89" s="16"/>
      <c r="B89" s="70" t="s">
        <v>65</v>
      </c>
      <c r="C89" s="71" t="s">
        <v>116</v>
      </c>
      <c r="D89" s="72">
        <f t="shared" ref="D89:D134" si="7">SUM(E89:F89)</f>
        <v>1176.7</v>
      </c>
      <c r="E89" s="72"/>
      <c r="F89" s="72">
        <v>1176.7</v>
      </c>
      <c r="G89" s="99">
        <f t="shared" ref="G89:G134" si="8">SUM(H89:I89)</f>
        <v>0</v>
      </c>
      <c r="H89" s="72"/>
      <c r="I89" s="72"/>
      <c r="J89" s="40">
        <f t="shared" si="6"/>
        <v>0</v>
      </c>
      <c r="K89" s="91" t="s">
        <v>145</v>
      </c>
      <c r="L89" s="16"/>
    </row>
    <row r="90" spans="1:12" ht="210" customHeight="1">
      <c r="A90" s="16"/>
      <c r="B90" s="70" t="s">
        <v>66</v>
      </c>
      <c r="C90" s="71" t="s">
        <v>117</v>
      </c>
      <c r="D90" s="72">
        <f t="shared" si="7"/>
        <v>350</v>
      </c>
      <c r="E90" s="72"/>
      <c r="F90" s="72">
        <v>350</v>
      </c>
      <c r="G90" s="99">
        <f t="shared" si="8"/>
        <v>0</v>
      </c>
      <c r="H90" s="72"/>
      <c r="I90" s="72"/>
      <c r="J90" s="40">
        <f t="shared" si="6"/>
        <v>0</v>
      </c>
      <c r="K90" s="73" t="s">
        <v>146</v>
      </c>
      <c r="L90" s="16"/>
    </row>
    <row r="91" spans="1:12" ht="260.25" customHeight="1">
      <c r="A91" s="16"/>
      <c r="B91" s="70" t="s">
        <v>123</v>
      </c>
      <c r="C91" s="71" t="s">
        <v>124</v>
      </c>
      <c r="D91" s="72">
        <f t="shared" si="7"/>
        <v>4800</v>
      </c>
      <c r="E91" s="72"/>
      <c r="F91" s="72">
        <v>4800</v>
      </c>
      <c r="G91" s="72">
        <f t="shared" si="8"/>
        <v>0</v>
      </c>
      <c r="H91" s="72"/>
      <c r="I91" s="72"/>
      <c r="J91" s="40">
        <f t="shared" si="6"/>
        <v>0</v>
      </c>
      <c r="K91" s="73" t="s">
        <v>151</v>
      </c>
      <c r="L91" s="16"/>
    </row>
    <row r="92" spans="1:12" ht="377.25" customHeight="1">
      <c r="A92" s="16"/>
      <c r="B92" s="70" t="s">
        <v>125</v>
      </c>
      <c r="C92" s="71" t="s">
        <v>124</v>
      </c>
      <c r="D92" s="72">
        <f t="shared" si="7"/>
        <v>3200</v>
      </c>
      <c r="E92" s="72"/>
      <c r="F92" s="72">
        <v>3200</v>
      </c>
      <c r="G92" s="99">
        <f t="shared" si="8"/>
        <v>0</v>
      </c>
      <c r="H92" s="72"/>
      <c r="I92" s="72"/>
      <c r="J92" s="40">
        <f>G92/D92*100</f>
        <v>0</v>
      </c>
      <c r="K92" s="73" t="s">
        <v>149</v>
      </c>
      <c r="L92" s="16"/>
    </row>
    <row r="93" spans="1:12" ht="174.75" customHeight="1">
      <c r="A93" s="16"/>
      <c r="B93" s="70" t="s">
        <v>126</v>
      </c>
      <c r="C93" s="71" t="s">
        <v>117</v>
      </c>
      <c r="D93" s="72">
        <f>SUM(E93:F93)</f>
        <v>3000</v>
      </c>
      <c r="E93" s="72"/>
      <c r="F93" s="72">
        <v>3000</v>
      </c>
      <c r="G93" s="72">
        <f t="shared" si="8"/>
        <v>0</v>
      </c>
      <c r="H93" s="72"/>
      <c r="I93" s="72"/>
      <c r="J93" s="40">
        <f t="shared" si="6"/>
        <v>0</v>
      </c>
      <c r="K93" s="73"/>
      <c r="L93" s="16"/>
    </row>
    <row r="94" spans="1:12" ht="87.75" customHeight="1">
      <c r="A94" s="16"/>
      <c r="B94" s="58" t="s">
        <v>76</v>
      </c>
      <c r="C94" s="59" t="s">
        <v>26</v>
      </c>
      <c r="D94" s="68">
        <f t="shared" si="7"/>
        <v>62.8</v>
      </c>
      <c r="E94" s="68">
        <f>SUM(E95)</f>
        <v>59</v>
      </c>
      <c r="F94" s="68">
        <f t="shared" ref="F94:I94" si="9">SUM(F95)</f>
        <v>3.8</v>
      </c>
      <c r="G94" s="21">
        <f t="shared" si="8"/>
        <v>62.8</v>
      </c>
      <c r="H94" s="68">
        <f t="shared" si="9"/>
        <v>59</v>
      </c>
      <c r="I94" s="68">
        <f t="shared" si="9"/>
        <v>3.8</v>
      </c>
      <c r="J94" s="40">
        <f t="shared" si="6"/>
        <v>100</v>
      </c>
      <c r="K94" s="74"/>
      <c r="L94" s="16"/>
    </row>
    <row r="95" spans="1:12" ht="86.25" customHeight="1">
      <c r="A95" s="16"/>
      <c r="B95" s="70" t="s">
        <v>77</v>
      </c>
      <c r="C95" s="71"/>
      <c r="D95" s="72">
        <f t="shared" si="7"/>
        <v>62.8</v>
      </c>
      <c r="E95" s="72">
        <v>59</v>
      </c>
      <c r="F95" s="72">
        <v>3.8</v>
      </c>
      <c r="G95" s="72">
        <f t="shared" si="8"/>
        <v>62.8</v>
      </c>
      <c r="H95" s="72">
        <v>59</v>
      </c>
      <c r="I95" s="72">
        <v>3.8</v>
      </c>
      <c r="J95" s="40">
        <f t="shared" si="6"/>
        <v>100</v>
      </c>
      <c r="K95" s="73" t="s">
        <v>181</v>
      </c>
      <c r="L95" s="16"/>
    </row>
    <row r="96" spans="1:12" ht="108.75" customHeight="1">
      <c r="A96" s="16"/>
      <c r="B96" s="58" t="s">
        <v>78</v>
      </c>
      <c r="C96" s="59" t="s">
        <v>80</v>
      </c>
      <c r="D96" s="68">
        <f t="shared" si="7"/>
        <v>1008.1</v>
      </c>
      <c r="E96" s="68">
        <f>SUM(E97)</f>
        <v>947.6</v>
      </c>
      <c r="F96" s="68">
        <f t="shared" ref="F96:I96" si="10">SUM(F97)</f>
        <v>60.5</v>
      </c>
      <c r="G96" s="21">
        <f t="shared" si="8"/>
        <v>529.1</v>
      </c>
      <c r="H96" s="68">
        <f t="shared" si="10"/>
        <v>497.3</v>
      </c>
      <c r="I96" s="68">
        <f t="shared" si="10"/>
        <v>31.8</v>
      </c>
      <c r="J96" s="40">
        <f t="shared" si="6"/>
        <v>52.484872532486861</v>
      </c>
      <c r="K96" s="74"/>
      <c r="L96" s="16"/>
    </row>
    <row r="97" spans="1:12" ht="205.5" customHeight="1">
      <c r="A97" s="16"/>
      <c r="B97" s="70" t="s">
        <v>79</v>
      </c>
      <c r="C97" s="71" t="s">
        <v>107</v>
      </c>
      <c r="D97" s="72">
        <f t="shared" si="7"/>
        <v>1008.1</v>
      </c>
      <c r="E97" s="72">
        <v>947.6</v>
      </c>
      <c r="F97" s="72">
        <v>60.5</v>
      </c>
      <c r="G97" s="72">
        <f t="shared" si="8"/>
        <v>529.1</v>
      </c>
      <c r="H97" s="72">
        <v>497.3</v>
      </c>
      <c r="I97" s="72">
        <v>31.8</v>
      </c>
      <c r="J97" s="40">
        <f t="shared" si="6"/>
        <v>52.484872532486861</v>
      </c>
      <c r="K97" s="109" t="s">
        <v>162</v>
      </c>
      <c r="L97" s="16"/>
    </row>
    <row r="98" spans="1:12" ht="87" customHeight="1">
      <c r="A98" s="16"/>
      <c r="B98" s="58" t="s">
        <v>84</v>
      </c>
      <c r="C98" s="75" t="s">
        <v>26</v>
      </c>
      <c r="D98" s="68">
        <f t="shared" si="7"/>
        <v>645.59999999999991</v>
      </c>
      <c r="E98" s="68">
        <f>SUM(E99)</f>
        <v>606.79999999999995</v>
      </c>
      <c r="F98" s="68">
        <f t="shared" ref="F98:I98" si="11">SUM(F99)</f>
        <v>38.799999999999997</v>
      </c>
      <c r="G98" s="21">
        <f t="shared" si="8"/>
        <v>0</v>
      </c>
      <c r="H98" s="68">
        <f t="shared" si="11"/>
        <v>0</v>
      </c>
      <c r="I98" s="68">
        <f t="shared" si="11"/>
        <v>0</v>
      </c>
      <c r="J98" s="40">
        <f t="shared" si="6"/>
        <v>0</v>
      </c>
      <c r="K98" s="74"/>
      <c r="L98" s="16"/>
    </row>
    <row r="99" spans="1:12" ht="378" customHeight="1">
      <c r="A99" s="16"/>
      <c r="B99" s="70" t="s">
        <v>85</v>
      </c>
      <c r="C99" s="71" t="s">
        <v>104</v>
      </c>
      <c r="D99" s="72">
        <f t="shared" si="7"/>
        <v>645.59999999999991</v>
      </c>
      <c r="E99" s="72">
        <v>606.79999999999995</v>
      </c>
      <c r="F99" s="72">
        <v>38.799999999999997</v>
      </c>
      <c r="G99" s="72">
        <f t="shared" si="8"/>
        <v>0</v>
      </c>
      <c r="H99" s="72"/>
      <c r="I99" s="72"/>
      <c r="J99" s="40">
        <f t="shared" si="6"/>
        <v>0</v>
      </c>
      <c r="K99" s="73" t="s">
        <v>119</v>
      </c>
      <c r="L99" s="16"/>
    </row>
    <row r="100" spans="1:12" ht="66">
      <c r="A100" s="16"/>
      <c r="B100" s="58" t="s">
        <v>87</v>
      </c>
      <c r="C100" s="59" t="s">
        <v>26</v>
      </c>
      <c r="D100" s="68">
        <f t="shared" si="7"/>
        <v>4704.8</v>
      </c>
      <c r="E100" s="68">
        <f>SUM(E101)</f>
        <v>4422.5</v>
      </c>
      <c r="F100" s="68">
        <f t="shared" ref="F100:I100" si="12">SUM(F101)</f>
        <v>282.3</v>
      </c>
      <c r="G100" s="21">
        <f t="shared" si="8"/>
        <v>3594.2</v>
      </c>
      <c r="H100" s="68">
        <f t="shared" si="12"/>
        <v>3378.6</v>
      </c>
      <c r="I100" s="68">
        <f t="shared" si="12"/>
        <v>215.6</v>
      </c>
      <c r="J100" s="40">
        <f>G100/D100*100</f>
        <v>76.394320693759553</v>
      </c>
      <c r="K100" s="74"/>
      <c r="L100" s="16"/>
    </row>
    <row r="101" spans="1:12" ht="218.25" customHeight="1">
      <c r="A101" s="240"/>
      <c r="B101" s="200" t="s">
        <v>108</v>
      </c>
      <c r="C101" s="200" t="s">
        <v>109</v>
      </c>
      <c r="D101" s="241">
        <f t="shared" si="7"/>
        <v>4704.8</v>
      </c>
      <c r="E101" s="241">
        <v>4422.5</v>
      </c>
      <c r="F101" s="241">
        <v>282.3</v>
      </c>
      <c r="G101" s="241">
        <v>3594.2</v>
      </c>
      <c r="H101" s="241">
        <v>3378.6</v>
      </c>
      <c r="I101" s="241">
        <v>215.6</v>
      </c>
      <c r="J101" s="241">
        <v>76.394320693759553</v>
      </c>
      <c r="K101" s="238" t="s">
        <v>163</v>
      </c>
      <c r="L101" s="16"/>
    </row>
    <row r="102" spans="1:12" ht="219.75" customHeight="1">
      <c r="A102" s="240"/>
      <c r="B102" s="202"/>
      <c r="C102" s="202"/>
      <c r="D102" s="242"/>
      <c r="E102" s="242"/>
      <c r="F102" s="242"/>
      <c r="G102" s="242"/>
      <c r="H102" s="242"/>
      <c r="I102" s="242"/>
      <c r="J102" s="242"/>
      <c r="K102" s="239"/>
      <c r="L102" s="16"/>
    </row>
    <row r="103" spans="1:12" ht="78.75" customHeight="1">
      <c r="A103" s="16"/>
      <c r="B103" s="58" t="s">
        <v>67</v>
      </c>
      <c r="C103" s="59" t="s">
        <v>68</v>
      </c>
      <c r="D103" s="68">
        <f t="shared" si="7"/>
        <v>2986.6</v>
      </c>
      <c r="E103" s="68">
        <f>SUM(E104)</f>
        <v>1732.3</v>
      </c>
      <c r="F103" s="68">
        <f t="shared" ref="F103:I103" si="13">SUM(F104)</f>
        <v>1254.3</v>
      </c>
      <c r="G103" s="21">
        <f t="shared" si="8"/>
        <v>2986.5</v>
      </c>
      <c r="H103" s="68">
        <f t="shared" si="13"/>
        <v>1732.2</v>
      </c>
      <c r="I103" s="68">
        <f t="shared" si="13"/>
        <v>1254.3</v>
      </c>
      <c r="J103" s="40">
        <f t="shared" ref="J103:J121" si="14">G103/D103*100</f>
        <v>99.996651710975698</v>
      </c>
      <c r="K103" s="74"/>
      <c r="L103" s="16"/>
    </row>
    <row r="104" spans="1:12" ht="141" customHeight="1">
      <c r="A104" s="16"/>
      <c r="B104" s="70" t="s">
        <v>69</v>
      </c>
      <c r="C104" s="71" t="s">
        <v>110</v>
      </c>
      <c r="D104" s="72">
        <f t="shared" si="7"/>
        <v>2986.6</v>
      </c>
      <c r="E104" s="72">
        <v>1732.3</v>
      </c>
      <c r="F104" s="72">
        <v>1254.3</v>
      </c>
      <c r="G104" s="72">
        <f t="shared" si="8"/>
        <v>2986.5</v>
      </c>
      <c r="H104" s="72">
        <v>1732.2</v>
      </c>
      <c r="I104" s="72">
        <v>1254.3</v>
      </c>
      <c r="J104" s="40">
        <f t="shared" si="14"/>
        <v>99.996651710975698</v>
      </c>
      <c r="K104" s="73" t="s">
        <v>165</v>
      </c>
      <c r="L104" s="16"/>
    </row>
    <row r="105" spans="1:12" ht="147" customHeight="1">
      <c r="A105" s="16"/>
      <c r="B105" s="58" t="s">
        <v>88</v>
      </c>
      <c r="C105" s="76"/>
      <c r="D105" s="68">
        <f t="shared" si="7"/>
        <v>1546.4</v>
      </c>
      <c r="E105" s="68">
        <f>SUM(E106)</f>
        <v>1500</v>
      </c>
      <c r="F105" s="68">
        <f t="shared" ref="F105:I105" si="15">SUM(F106)</f>
        <v>46.4</v>
      </c>
      <c r="G105" s="21">
        <f t="shared" si="8"/>
        <v>1289.6000000000001</v>
      </c>
      <c r="H105" s="68">
        <f t="shared" si="15"/>
        <v>1250.9000000000001</v>
      </c>
      <c r="I105" s="68">
        <f t="shared" si="15"/>
        <v>38.700000000000003</v>
      </c>
      <c r="J105" s="40">
        <f t="shared" si="14"/>
        <v>83.393688566994314</v>
      </c>
      <c r="K105" s="74"/>
      <c r="L105" s="16"/>
    </row>
    <row r="106" spans="1:12" ht="239.25" customHeight="1">
      <c r="A106" s="16"/>
      <c r="B106" s="70" t="s">
        <v>89</v>
      </c>
      <c r="C106" s="71" t="s">
        <v>106</v>
      </c>
      <c r="D106" s="72">
        <f t="shared" si="7"/>
        <v>1546.4</v>
      </c>
      <c r="E106" s="72">
        <v>1500</v>
      </c>
      <c r="F106" s="72">
        <v>46.4</v>
      </c>
      <c r="G106" s="72">
        <f t="shared" si="8"/>
        <v>1289.6000000000001</v>
      </c>
      <c r="H106" s="72">
        <v>1250.9000000000001</v>
      </c>
      <c r="I106" s="72">
        <v>38.700000000000003</v>
      </c>
      <c r="J106" s="40">
        <f t="shared" si="14"/>
        <v>83.393688566994314</v>
      </c>
      <c r="K106" s="73" t="s">
        <v>143</v>
      </c>
      <c r="L106" s="16"/>
    </row>
    <row r="107" spans="1:12" ht="77.25" customHeight="1">
      <c r="A107" s="16"/>
      <c r="B107" s="58" t="s">
        <v>70</v>
      </c>
      <c r="C107" s="59" t="s">
        <v>10</v>
      </c>
      <c r="D107" s="68">
        <f t="shared" si="7"/>
        <v>2387.9</v>
      </c>
      <c r="E107" s="68">
        <f>SUM(E108)</f>
        <v>1432.8</v>
      </c>
      <c r="F107" s="68">
        <f t="shared" ref="F107:I107" si="16">SUM(F108)</f>
        <v>955.1</v>
      </c>
      <c r="G107" s="21">
        <f t="shared" si="8"/>
        <v>2387.6999999999998</v>
      </c>
      <c r="H107" s="68">
        <f t="shared" si="16"/>
        <v>1432.6</v>
      </c>
      <c r="I107" s="68">
        <f t="shared" si="16"/>
        <v>955.1</v>
      </c>
      <c r="J107" s="40">
        <f t="shared" si="14"/>
        <v>99.991624439884404</v>
      </c>
      <c r="K107" s="74"/>
      <c r="L107" s="16"/>
    </row>
    <row r="108" spans="1:12" ht="147" customHeight="1">
      <c r="A108" s="16"/>
      <c r="B108" s="70" t="s">
        <v>69</v>
      </c>
      <c r="C108" s="71" t="s">
        <v>120</v>
      </c>
      <c r="D108" s="72">
        <f t="shared" si="7"/>
        <v>2387.9</v>
      </c>
      <c r="E108" s="72">
        <v>1432.8</v>
      </c>
      <c r="F108" s="72">
        <v>955.1</v>
      </c>
      <c r="G108" s="72">
        <f t="shared" si="8"/>
        <v>2387.6999999999998</v>
      </c>
      <c r="H108" s="72">
        <v>1432.6</v>
      </c>
      <c r="I108" s="72">
        <v>955.1</v>
      </c>
      <c r="J108" s="40">
        <f t="shared" si="14"/>
        <v>99.991624439884404</v>
      </c>
      <c r="K108" s="73" t="s">
        <v>166</v>
      </c>
      <c r="L108" s="16"/>
    </row>
    <row r="109" spans="1:12" ht="79.5" customHeight="1">
      <c r="A109" s="16"/>
      <c r="B109" s="58" t="s">
        <v>86</v>
      </c>
      <c r="C109" s="59" t="s">
        <v>10</v>
      </c>
      <c r="D109" s="68">
        <f t="shared" si="7"/>
        <v>632.1</v>
      </c>
      <c r="E109" s="68">
        <f>SUM(E110)</f>
        <v>600.5</v>
      </c>
      <c r="F109" s="68">
        <f t="shared" ref="F109:I109" si="17">SUM(F110)</f>
        <v>31.6</v>
      </c>
      <c r="G109" s="21">
        <f t="shared" si="8"/>
        <v>632.1</v>
      </c>
      <c r="H109" s="68">
        <f t="shared" si="17"/>
        <v>600.5</v>
      </c>
      <c r="I109" s="68">
        <f t="shared" si="17"/>
        <v>31.6</v>
      </c>
      <c r="J109" s="40">
        <f t="shared" si="14"/>
        <v>100</v>
      </c>
      <c r="K109" s="74"/>
      <c r="L109" s="16"/>
    </row>
    <row r="110" spans="1:12" ht="376.5" customHeight="1">
      <c r="A110" s="16"/>
      <c r="B110" s="70" t="s">
        <v>85</v>
      </c>
      <c r="C110" s="71" t="s">
        <v>105</v>
      </c>
      <c r="D110" s="72">
        <f t="shared" si="7"/>
        <v>632.1</v>
      </c>
      <c r="E110" s="72">
        <v>600.5</v>
      </c>
      <c r="F110" s="72">
        <v>31.6</v>
      </c>
      <c r="G110" s="72">
        <v>632.1</v>
      </c>
      <c r="H110" s="72">
        <v>600.5</v>
      </c>
      <c r="I110" s="72">
        <v>31.6</v>
      </c>
      <c r="J110" s="40">
        <f t="shared" si="14"/>
        <v>100</v>
      </c>
      <c r="K110" s="73" t="s">
        <v>160</v>
      </c>
      <c r="L110" s="16"/>
    </row>
    <row r="111" spans="1:12" ht="118.5" customHeight="1">
      <c r="A111" s="16"/>
      <c r="B111" s="58" t="s">
        <v>81</v>
      </c>
      <c r="C111" s="59" t="s">
        <v>10</v>
      </c>
      <c r="D111" s="68">
        <f t="shared" si="7"/>
        <v>39309.5</v>
      </c>
      <c r="E111" s="68">
        <f>SUM(E112)</f>
        <v>37343.800000000003</v>
      </c>
      <c r="F111" s="68">
        <f t="shared" ref="F111:I111" si="18">SUM(F112)</f>
        <v>1965.7</v>
      </c>
      <c r="G111" s="21">
        <f t="shared" si="8"/>
        <v>0</v>
      </c>
      <c r="H111" s="68">
        <f t="shared" si="18"/>
        <v>0</v>
      </c>
      <c r="I111" s="68">
        <f t="shared" si="18"/>
        <v>0</v>
      </c>
      <c r="J111" s="40">
        <f t="shared" si="14"/>
        <v>0</v>
      </c>
      <c r="K111" s="74" t="s">
        <v>161</v>
      </c>
      <c r="L111" s="16"/>
    </row>
    <row r="112" spans="1:12" ht="108" customHeight="1">
      <c r="A112" s="16"/>
      <c r="B112" s="70" t="s">
        <v>82</v>
      </c>
      <c r="C112" s="71" t="s">
        <v>122</v>
      </c>
      <c r="D112" s="72">
        <f t="shared" si="7"/>
        <v>39309.5</v>
      </c>
      <c r="E112" s="72">
        <v>37343.800000000003</v>
      </c>
      <c r="F112" s="72">
        <v>1965.7</v>
      </c>
      <c r="G112" s="72">
        <f t="shared" si="8"/>
        <v>0</v>
      </c>
      <c r="H112" s="72"/>
      <c r="I112" s="72"/>
      <c r="J112" s="40">
        <f t="shared" si="14"/>
        <v>0</v>
      </c>
      <c r="K112" s="73" t="s">
        <v>147</v>
      </c>
      <c r="L112" s="16"/>
    </row>
    <row r="113" spans="1:12" ht="105.75" customHeight="1">
      <c r="A113" s="16"/>
      <c r="B113" s="58" t="s">
        <v>103</v>
      </c>
      <c r="C113" s="59" t="s">
        <v>11</v>
      </c>
      <c r="D113" s="68">
        <f t="shared" si="7"/>
        <v>7109.8</v>
      </c>
      <c r="E113" s="68">
        <f>SUM(E114)</f>
        <v>4440</v>
      </c>
      <c r="F113" s="68">
        <f t="shared" ref="F113:I113" si="19">SUM(F114)</f>
        <v>2669.8</v>
      </c>
      <c r="G113" s="21">
        <f t="shared" si="8"/>
        <v>0</v>
      </c>
      <c r="H113" s="68">
        <f t="shared" si="19"/>
        <v>0</v>
      </c>
      <c r="I113" s="68">
        <f t="shared" si="19"/>
        <v>0</v>
      </c>
      <c r="J113" s="40">
        <f t="shared" si="14"/>
        <v>0</v>
      </c>
      <c r="K113" s="74"/>
      <c r="L113" s="16"/>
    </row>
    <row r="114" spans="1:12" ht="180.75" customHeight="1">
      <c r="A114" s="16"/>
      <c r="B114" s="70" t="s">
        <v>83</v>
      </c>
      <c r="C114" s="71" t="s">
        <v>111</v>
      </c>
      <c r="D114" s="72">
        <f t="shared" si="7"/>
        <v>7109.8</v>
      </c>
      <c r="E114" s="72">
        <v>4440</v>
      </c>
      <c r="F114" s="72">
        <v>2669.8</v>
      </c>
      <c r="G114" s="72">
        <f t="shared" si="8"/>
        <v>0</v>
      </c>
      <c r="H114" s="72"/>
      <c r="I114" s="72"/>
      <c r="J114" s="40">
        <f t="shared" si="14"/>
        <v>0</v>
      </c>
      <c r="K114" s="73" t="s">
        <v>152</v>
      </c>
      <c r="L114" s="16"/>
    </row>
    <row r="115" spans="1:12" ht="73.5" customHeight="1">
      <c r="A115" s="16"/>
      <c r="B115" s="58" t="s">
        <v>71</v>
      </c>
      <c r="C115" s="59" t="s">
        <v>56</v>
      </c>
      <c r="D115" s="68">
        <f t="shared" si="7"/>
        <v>8602.2000000000007</v>
      </c>
      <c r="E115" s="68">
        <f>SUM(E116)</f>
        <v>8000</v>
      </c>
      <c r="F115" s="68">
        <f t="shared" ref="F115:I115" si="20">SUM(F116)</f>
        <v>602.20000000000005</v>
      </c>
      <c r="G115" s="21">
        <f t="shared" si="8"/>
        <v>4616.5999999999995</v>
      </c>
      <c r="H115" s="68">
        <f t="shared" si="20"/>
        <v>4293.3999999999996</v>
      </c>
      <c r="I115" s="68">
        <f t="shared" si="20"/>
        <v>323.2</v>
      </c>
      <c r="J115" s="40">
        <f t="shared" si="14"/>
        <v>53.667666410918123</v>
      </c>
      <c r="K115" s="74"/>
      <c r="L115" s="16"/>
    </row>
    <row r="116" spans="1:12" ht="315.75" customHeight="1">
      <c r="A116" s="16"/>
      <c r="B116" s="70" t="s">
        <v>72</v>
      </c>
      <c r="C116" s="71" t="s">
        <v>121</v>
      </c>
      <c r="D116" s="72">
        <f t="shared" si="7"/>
        <v>8602.2000000000007</v>
      </c>
      <c r="E116" s="72">
        <v>8000</v>
      </c>
      <c r="F116" s="72">
        <v>602.20000000000005</v>
      </c>
      <c r="G116" s="72">
        <f>SUM(H116:I116)</f>
        <v>4616.5999999999995</v>
      </c>
      <c r="H116" s="72">
        <v>4293.3999999999996</v>
      </c>
      <c r="I116" s="72">
        <v>323.2</v>
      </c>
      <c r="J116" s="40">
        <f t="shared" si="14"/>
        <v>53.667666410918123</v>
      </c>
      <c r="K116" s="73" t="s">
        <v>154</v>
      </c>
      <c r="L116" s="16"/>
    </row>
    <row r="117" spans="1:12" ht="75.75" customHeight="1">
      <c r="A117" s="16"/>
      <c r="B117" s="58" t="s">
        <v>73</v>
      </c>
      <c r="C117" s="59" t="s">
        <v>74</v>
      </c>
      <c r="D117" s="68">
        <f t="shared" si="7"/>
        <v>2250</v>
      </c>
      <c r="E117" s="68">
        <f>SUM(E118)</f>
        <v>2000</v>
      </c>
      <c r="F117" s="68">
        <f t="shared" ref="F117:I117" si="21">SUM(F118)</f>
        <v>250</v>
      </c>
      <c r="G117" s="21">
        <f t="shared" si="8"/>
        <v>649.80000000000007</v>
      </c>
      <c r="H117" s="68">
        <f t="shared" si="21"/>
        <v>577.6</v>
      </c>
      <c r="I117" s="68">
        <f t="shared" si="21"/>
        <v>72.2</v>
      </c>
      <c r="J117" s="40">
        <f t="shared" si="14"/>
        <v>28.880000000000006</v>
      </c>
      <c r="K117" s="74"/>
      <c r="L117" s="16"/>
    </row>
    <row r="118" spans="1:12" ht="375.75" customHeight="1">
      <c r="A118" s="16"/>
      <c r="B118" s="70" t="s">
        <v>75</v>
      </c>
      <c r="C118" s="71" t="s">
        <v>112</v>
      </c>
      <c r="D118" s="72">
        <f t="shared" si="7"/>
        <v>2250</v>
      </c>
      <c r="E118" s="72">
        <v>2000</v>
      </c>
      <c r="F118" s="72">
        <v>250</v>
      </c>
      <c r="G118" s="72">
        <f t="shared" si="8"/>
        <v>649.80000000000007</v>
      </c>
      <c r="H118" s="72">
        <v>577.6</v>
      </c>
      <c r="I118" s="72">
        <v>72.2</v>
      </c>
      <c r="J118" s="40">
        <f t="shared" si="14"/>
        <v>28.880000000000006</v>
      </c>
      <c r="K118" s="73" t="s">
        <v>153</v>
      </c>
      <c r="L118" s="16"/>
    </row>
    <row r="119" spans="1:12" ht="174" customHeight="1">
      <c r="A119" s="16"/>
      <c r="B119" s="58" t="s">
        <v>90</v>
      </c>
      <c r="C119" s="77"/>
      <c r="D119" s="68">
        <f t="shared" si="7"/>
        <v>87084.7</v>
      </c>
      <c r="E119" s="68">
        <f>SUM(E120:E134)</f>
        <v>82601.8</v>
      </c>
      <c r="F119" s="68">
        <f t="shared" ref="F119:I119" si="22">SUM(F120:F134)</f>
        <v>4482.9000000000005</v>
      </c>
      <c r="G119" s="21">
        <f t="shared" si="8"/>
        <v>15748.6</v>
      </c>
      <c r="H119" s="68">
        <f t="shared" si="22"/>
        <v>15220.1</v>
      </c>
      <c r="I119" s="68">
        <f t="shared" si="22"/>
        <v>528.5</v>
      </c>
      <c r="J119" s="40">
        <f t="shared" si="14"/>
        <v>18.084232936440042</v>
      </c>
      <c r="K119" s="78"/>
      <c r="L119" s="16"/>
    </row>
    <row r="120" spans="1:12" ht="76.5" customHeight="1">
      <c r="A120" s="16"/>
      <c r="B120" s="200" t="s">
        <v>91</v>
      </c>
      <c r="C120" s="79" t="s">
        <v>10</v>
      </c>
      <c r="D120" s="72">
        <f t="shared" si="7"/>
        <v>19069.7</v>
      </c>
      <c r="E120" s="72">
        <v>18115.7</v>
      </c>
      <c r="F120" s="72">
        <v>954</v>
      </c>
      <c r="G120" s="72">
        <f t="shared" si="8"/>
        <v>6619.7000000000007</v>
      </c>
      <c r="H120" s="72">
        <v>6421.1</v>
      </c>
      <c r="I120" s="72">
        <v>198.6</v>
      </c>
      <c r="J120" s="40">
        <f t="shared" si="14"/>
        <v>34.713183741747386</v>
      </c>
      <c r="K120" s="80" t="s">
        <v>167</v>
      </c>
      <c r="L120" s="16"/>
    </row>
    <row r="121" spans="1:12" ht="70.5" customHeight="1">
      <c r="A121" s="16"/>
      <c r="B121" s="201"/>
      <c r="C121" s="79" t="s">
        <v>23</v>
      </c>
      <c r="D121" s="72">
        <f t="shared" si="7"/>
        <v>6361.5999999999995</v>
      </c>
      <c r="E121" s="72">
        <v>5772.2</v>
      </c>
      <c r="F121" s="72">
        <v>589.4</v>
      </c>
      <c r="G121" s="99">
        <f t="shared" si="8"/>
        <v>0</v>
      </c>
      <c r="H121" s="72"/>
      <c r="I121" s="72"/>
      <c r="J121" s="40">
        <f t="shared" si="14"/>
        <v>0</v>
      </c>
      <c r="K121" s="80" t="s">
        <v>148</v>
      </c>
      <c r="L121" s="16"/>
    </row>
    <row r="122" spans="1:12" ht="70.5" customHeight="1">
      <c r="A122" s="16"/>
      <c r="B122" s="201"/>
      <c r="C122" s="79" t="s">
        <v>92</v>
      </c>
      <c r="D122" s="72">
        <f t="shared" si="7"/>
        <v>3049.6</v>
      </c>
      <c r="E122" s="72">
        <v>2958.1</v>
      </c>
      <c r="F122" s="72">
        <v>91.5</v>
      </c>
      <c r="G122" s="72">
        <f t="shared" si="8"/>
        <v>0</v>
      </c>
      <c r="H122" s="72"/>
      <c r="I122" s="72"/>
      <c r="J122" s="40">
        <f t="shared" ref="J122:J134" si="23">G122/D122*100</f>
        <v>0</v>
      </c>
      <c r="K122" s="80" t="s">
        <v>148</v>
      </c>
      <c r="L122" s="16"/>
    </row>
    <row r="123" spans="1:12" ht="69" customHeight="1">
      <c r="A123" s="16"/>
      <c r="B123" s="201"/>
      <c r="C123" s="79" t="s">
        <v>93</v>
      </c>
      <c r="D123" s="72">
        <f t="shared" si="7"/>
        <v>8592.2000000000007</v>
      </c>
      <c r="E123" s="72">
        <v>7810.6</v>
      </c>
      <c r="F123" s="72">
        <v>781.6</v>
      </c>
      <c r="G123" s="99">
        <f t="shared" si="8"/>
        <v>0</v>
      </c>
      <c r="H123" s="72"/>
      <c r="I123" s="72"/>
      <c r="J123" s="40">
        <f t="shared" si="23"/>
        <v>0</v>
      </c>
      <c r="K123" s="80" t="s">
        <v>148</v>
      </c>
      <c r="L123" s="16"/>
    </row>
    <row r="124" spans="1:12" ht="70.5" customHeight="1">
      <c r="A124" s="16"/>
      <c r="B124" s="201"/>
      <c r="C124" s="79" t="s">
        <v>94</v>
      </c>
      <c r="D124" s="72">
        <f t="shared" si="7"/>
        <v>5434.2</v>
      </c>
      <c r="E124" s="72">
        <v>5216.8</v>
      </c>
      <c r="F124" s="72">
        <v>217.4</v>
      </c>
      <c r="G124" s="72">
        <f t="shared" si="8"/>
        <v>3800</v>
      </c>
      <c r="H124" s="72">
        <v>3648</v>
      </c>
      <c r="I124" s="72">
        <v>152</v>
      </c>
      <c r="J124" s="40">
        <f t="shared" si="23"/>
        <v>69.927496227595597</v>
      </c>
      <c r="K124" s="80" t="s">
        <v>148</v>
      </c>
      <c r="L124" s="16"/>
    </row>
    <row r="125" spans="1:12" ht="70.5" customHeight="1">
      <c r="A125" s="16"/>
      <c r="B125" s="201"/>
      <c r="C125" s="79" t="s">
        <v>95</v>
      </c>
      <c r="D125" s="72">
        <f t="shared" si="7"/>
        <v>2329.4</v>
      </c>
      <c r="E125" s="72">
        <v>2259.5</v>
      </c>
      <c r="F125" s="72">
        <v>69.900000000000006</v>
      </c>
      <c r="G125" s="99">
        <f t="shared" si="8"/>
        <v>0</v>
      </c>
      <c r="H125" s="72"/>
      <c r="I125" s="72"/>
      <c r="J125" s="40">
        <f t="shared" si="23"/>
        <v>0</v>
      </c>
      <c r="K125" s="80" t="s">
        <v>148</v>
      </c>
      <c r="L125" s="16"/>
    </row>
    <row r="126" spans="1:12" ht="70.5" customHeight="1">
      <c r="A126" s="16"/>
      <c r="B126" s="201"/>
      <c r="C126" s="79" t="s">
        <v>96</v>
      </c>
      <c r="D126" s="72">
        <f t="shared" si="7"/>
        <v>2777.7000000000003</v>
      </c>
      <c r="E126" s="72">
        <v>2645.4</v>
      </c>
      <c r="F126" s="72">
        <v>132.30000000000001</v>
      </c>
      <c r="G126" s="72">
        <f t="shared" si="8"/>
        <v>0</v>
      </c>
      <c r="H126" s="72"/>
      <c r="I126" s="72"/>
      <c r="J126" s="40">
        <f t="shared" si="23"/>
        <v>0</v>
      </c>
      <c r="K126" s="80" t="s">
        <v>148</v>
      </c>
      <c r="L126" s="16"/>
    </row>
    <row r="127" spans="1:12" ht="72.75" customHeight="1">
      <c r="A127" s="16"/>
      <c r="B127" s="201"/>
      <c r="C127" s="79" t="s">
        <v>11</v>
      </c>
      <c r="D127" s="72">
        <f t="shared" si="7"/>
        <v>5049.7</v>
      </c>
      <c r="E127" s="72">
        <v>4906.3999999999996</v>
      </c>
      <c r="F127" s="72">
        <v>143.30000000000001</v>
      </c>
      <c r="G127" s="99">
        <f t="shared" si="8"/>
        <v>3528.9</v>
      </c>
      <c r="H127" s="72">
        <v>3423</v>
      </c>
      <c r="I127" s="72">
        <v>105.9</v>
      </c>
      <c r="J127" s="40">
        <f t="shared" si="23"/>
        <v>69.88335940748955</v>
      </c>
      <c r="K127" s="80" t="s">
        <v>148</v>
      </c>
      <c r="L127" s="16"/>
    </row>
    <row r="128" spans="1:12" ht="70.5" customHeight="1">
      <c r="A128" s="16"/>
      <c r="B128" s="201"/>
      <c r="C128" s="79" t="s">
        <v>97</v>
      </c>
      <c r="D128" s="72">
        <f t="shared" si="7"/>
        <v>6992.8</v>
      </c>
      <c r="E128" s="72">
        <v>6783</v>
      </c>
      <c r="F128" s="72">
        <v>209.8</v>
      </c>
      <c r="G128" s="72">
        <f t="shared" si="8"/>
        <v>0</v>
      </c>
      <c r="H128" s="72"/>
      <c r="I128" s="72"/>
      <c r="J128" s="40">
        <f t="shared" si="23"/>
        <v>0</v>
      </c>
      <c r="K128" s="80" t="s">
        <v>148</v>
      </c>
      <c r="L128" s="16"/>
    </row>
    <row r="129" spans="1:12" ht="72.75" customHeight="1">
      <c r="A129" s="16"/>
      <c r="B129" s="201"/>
      <c r="C129" s="79" t="s">
        <v>98</v>
      </c>
      <c r="D129" s="72">
        <f t="shared" si="7"/>
        <v>9975</v>
      </c>
      <c r="E129" s="72">
        <v>9576</v>
      </c>
      <c r="F129" s="72">
        <v>399</v>
      </c>
      <c r="G129" s="99">
        <f t="shared" si="8"/>
        <v>1800</v>
      </c>
      <c r="H129" s="72">
        <v>1728</v>
      </c>
      <c r="I129" s="72">
        <v>72</v>
      </c>
      <c r="J129" s="40">
        <f t="shared" si="23"/>
        <v>18.045112781954884</v>
      </c>
      <c r="K129" s="80" t="s">
        <v>148</v>
      </c>
      <c r="L129" s="16"/>
    </row>
    <row r="130" spans="1:12" ht="138.75" customHeight="1">
      <c r="A130" s="16"/>
      <c r="B130" s="201"/>
      <c r="C130" s="79" t="s">
        <v>56</v>
      </c>
      <c r="D130" s="72">
        <f t="shared" si="7"/>
        <v>1699</v>
      </c>
      <c r="E130" s="72">
        <v>1631</v>
      </c>
      <c r="F130" s="72">
        <v>68</v>
      </c>
      <c r="G130" s="72">
        <f t="shared" si="8"/>
        <v>0</v>
      </c>
      <c r="H130" s="72"/>
      <c r="I130" s="72"/>
      <c r="J130" s="40">
        <f t="shared" si="23"/>
        <v>0</v>
      </c>
      <c r="K130" s="80" t="s">
        <v>164</v>
      </c>
      <c r="L130" s="16"/>
    </row>
    <row r="131" spans="1:12" ht="69" customHeight="1">
      <c r="A131" s="16"/>
      <c r="B131" s="201"/>
      <c r="C131" s="79" t="s">
        <v>99</v>
      </c>
      <c r="D131" s="72">
        <f t="shared" si="7"/>
        <v>2354.3999999999996</v>
      </c>
      <c r="E131" s="72">
        <v>2197.6999999999998</v>
      </c>
      <c r="F131" s="72">
        <v>156.69999999999999</v>
      </c>
      <c r="G131" s="99">
        <f t="shared" si="8"/>
        <v>0</v>
      </c>
      <c r="H131" s="72"/>
      <c r="I131" s="72"/>
      <c r="J131" s="40">
        <f t="shared" si="23"/>
        <v>0</v>
      </c>
      <c r="K131" s="80" t="s">
        <v>148</v>
      </c>
      <c r="L131" s="16"/>
    </row>
    <row r="132" spans="1:12" ht="72.75" customHeight="1">
      <c r="A132" s="16"/>
      <c r="B132" s="201"/>
      <c r="C132" s="79" t="s">
        <v>100</v>
      </c>
      <c r="D132" s="72">
        <f t="shared" si="7"/>
        <v>5747.7</v>
      </c>
      <c r="E132" s="72">
        <v>5460.3</v>
      </c>
      <c r="F132" s="72">
        <v>287.39999999999998</v>
      </c>
      <c r="G132" s="72">
        <f t="shared" si="8"/>
        <v>0</v>
      </c>
      <c r="H132" s="72"/>
      <c r="I132" s="72"/>
      <c r="J132" s="40">
        <f t="shared" si="23"/>
        <v>0</v>
      </c>
      <c r="K132" s="80" t="s">
        <v>148</v>
      </c>
      <c r="L132" s="16"/>
    </row>
    <row r="133" spans="1:12" ht="69" customHeight="1">
      <c r="A133" s="16"/>
      <c r="B133" s="201"/>
      <c r="C133" s="79" t="s">
        <v>101</v>
      </c>
      <c r="D133" s="72">
        <f t="shared" si="7"/>
        <v>3546.2000000000003</v>
      </c>
      <c r="E133" s="72">
        <v>3368.9</v>
      </c>
      <c r="F133" s="72">
        <v>177.3</v>
      </c>
      <c r="G133" s="99">
        <f t="shared" si="8"/>
        <v>0</v>
      </c>
      <c r="H133" s="72"/>
      <c r="I133" s="72"/>
      <c r="J133" s="40">
        <f t="shared" si="23"/>
        <v>0</v>
      </c>
      <c r="K133" s="80" t="s">
        <v>148</v>
      </c>
      <c r="L133" s="16"/>
    </row>
    <row r="134" spans="1:12" ht="69" customHeight="1">
      <c r="A134" s="16"/>
      <c r="B134" s="202"/>
      <c r="C134" s="79" t="s">
        <v>102</v>
      </c>
      <c r="D134" s="72">
        <f t="shared" si="7"/>
        <v>4105.5</v>
      </c>
      <c r="E134" s="72">
        <v>3900.2</v>
      </c>
      <c r="F134" s="72">
        <v>205.3</v>
      </c>
      <c r="G134" s="72">
        <f t="shared" si="8"/>
        <v>0</v>
      </c>
      <c r="H134" s="72"/>
      <c r="I134" s="72"/>
      <c r="J134" s="40">
        <f t="shared" si="23"/>
        <v>0</v>
      </c>
      <c r="K134" s="80" t="s">
        <v>148</v>
      </c>
      <c r="L134" s="16"/>
    </row>
    <row r="135" spans="1:12" ht="69" customHeight="1">
      <c r="A135" s="16"/>
      <c r="B135" s="87"/>
      <c r="C135" s="88"/>
      <c r="D135" s="88"/>
      <c r="E135" s="89"/>
      <c r="F135" s="89"/>
      <c r="G135" s="89"/>
      <c r="H135" s="89"/>
      <c r="I135" s="89"/>
      <c r="J135" s="89"/>
      <c r="K135" s="90"/>
      <c r="L135" s="16"/>
    </row>
    <row r="136" spans="1:12" ht="69" customHeight="1">
      <c r="A136" s="16"/>
      <c r="B136" s="87"/>
      <c r="C136" s="88"/>
      <c r="D136" s="88"/>
      <c r="E136" s="89"/>
      <c r="F136" s="89"/>
      <c r="G136" s="89"/>
      <c r="H136" s="89"/>
      <c r="I136" s="89"/>
      <c r="J136" s="89"/>
      <c r="K136" s="90"/>
      <c r="L136" s="16"/>
    </row>
    <row r="137" spans="1:12" ht="98.25" customHeight="1">
      <c r="B137" s="207" t="s">
        <v>24</v>
      </c>
      <c r="C137" s="207"/>
      <c r="D137" s="207"/>
      <c r="E137" s="207"/>
      <c r="F137" s="207"/>
      <c r="G137" s="207"/>
      <c r="H137" s="207"/>
      <c r="I137" s="208" t="s">
        <v>25</v>
      </c>
      <c r="J137" s="208"/>
      <c r="K137" s="208"/>
      <c r="L137" s="16"/>
    </row>
    <row r="138" spans="1:12" ht="73.5" customHeight="1">
      <c r="B138" s="84"/>
      <c r="C138" s="84"/>
      <c r="D138" s="92"/>
      <c r="E138" s="84"/>
      <c r="F138" s="107"/>
      <c r="G138" s="92"/>
      <c r="H138" s="84"/>
      <c r="I138" s="85"/>
      <c r="J138" s="112"/>
      <c r="K138" s="85"/>
      <c r="L138" s="16"/>
    </row>
    <row r="139" spans="1:12" ht="66" customHeight="1">
      <c r="B139" s="84"/>
      <c r="C139" s="84"/>
      <c r="D139" s="92"/>
      <c r="E139" s="84"/>
      <c r="F139" s="107"/>
      <c r="G139" s="92"/>
      <c r="H139" s="84"/>
      <c r="I139" s="85"/>
      <c r="J139" s="112"/>
      <c r="K139" s="85"/>
      <c r="L139" s="16"/>
    </row>
    <row r="140" spans="1:12" ht="73.5" customHeight="1">
      <c r="B140" s="84"/>
      <c r="C140" s="84"/>
      <c r="D140" s="92"/>
      <c r="E140" s="84"/>
      <c r="F140" s="107"/>
      <c r="G140" s="92"/>
      <c r="H140" s="84"/>
      <c r="I140" s="85"/>
      <c r="J140" s="112"/>
      <c r="K140" s="85"/>
      <c r="L140" s="16"/>
    </row>
    <row r="141" spans="1:12" ht="69.75" customHeight="1">
      <c r="B141" s="84"/>
      <c r="C141" s="84"/>
      <c r="D141" s="92"/>
      <c r="E141" s="84"/>
      <c r="F141" s="107"/>
      <c r="G141" s="92"/>
      <c r="H141" s="84"/>
      <c r="I141" s="85"/>
      <c r="J141" s="112"/>
      <c r="K141" s="85"/>
      <c r="L141" s="16"/>
    </row>
    <row r="142" spans="1:12" ht="66" customHeight="1">
      <c r="B142" s="84"/>
      <c r="C142" s="84"/>
      <c r="D142" s="92"/>
      <c r="E142" s="84"/>
      <c r="F142" s="107"/>
      <c r="G142" s="92"/>
      <c r="H142" s="84"/>
      <c r="I142" s="85"/>
      <c r="J142" s="112"/>
      <c r="K142" s="85"/>
      <c r="L142" s="16"/>
    </row>
    <row r="143" spans="1:12" ht="75" customHeight="1">
      <c r="B143" s="84"/>
      <c r="C143" s="84"/>
      <c r="D143" s="92"/>
      <c r="E143" s="84"/>
      <c r="F143" s="107"/>
      <c r="G143" s="92"/>
      <c r="H143" s="84"/>
      <c r="I143" s="85"/>
      <c r="J143" s="112"/>
      <c r="K143" s="85"/>
      <c r="L143" s="16"/>
    </row>
    <row r="144" spans="1:12" ht="72" customHeight="1">
      <c r="B144" s="84"/>
      <c r="C144" s="84"/>
      <c r="D144" s="92"/>
      <c r="E144" s="84"/>
      <c r="F144" s="107"/>
      <c r="G144" s="92"/>
      <c r="H144" s="84"/>
      <c r="I144" s="85"/>
      <c r="J144" s="112"/>
      <c r="K144" s="85"/>
      <c r="L144" s="16"/>
    </row>
    <row r="145" spans="2:12" ht="62.25" customHeight="1">
      <c r="B145" s="84"/>
      <c r="C145" s="84"/>
      <c r="D145" s="92"/>
      <c r="E145" s="84"/>
      <c r="F145" s="107"/>
      <c r="G145" s="92"/>
      <c r="H145" s="84"/>
      <c r="I145" s="85"/>
      <c r="J145" s="112"/>
      <c r="K145" s="85"/>
      <c r="L145" s="16"/>
    </row>
    <row r="146" spans="2:12" ht="60.75" customHeight="1">
      <c r="B146" s="84"/>
      <c r="C146" s="84"/>
      <c r="D146" s="92"/>
      <c r="E146" s="84"/>
      <c r="F146" s="107"/>
      <c r="G146" s="92"/>
      <c r="H146" s="84"/>
      <c r="I146" s="85"/>
      <c r="J146" s="112"/>
      <c r="K146" s="85"/>
      <c r="L146" s="16"/>
    </row>
    <row r="147" spans="2:12" ht="53.25" customHeight="1">
      <c r="B147" s="84"/>
      <c r="C147" s="84"/>
      <c r="D147" s="92"/>
      <c r="E147" s="84"/>
      <c r="F147" s="107"/>
      <c r="G147" s="92"/>
      <c r="H147" s="84"/>
      <c r="I147" s="85"/>
      <c r="J147" s="112"/>
      <c r="K147" s="85"/>
      <c r="L147" s="16"/>
    </row>
    <row r="148" spans="2:12" ht="98.25" customHeight="1">
      <c r="B148" s="81" t="s">
        <v>141</v>
      </c>
      <c r="C148" s="84"/>
      <c r="D148" s="92"/>
      <c r="E148" s="84"/>
      <c r="F148" s="107"/>
      <c r="G148" s="92"/>
      <c r="H148" s="84"/>
      <c r="I148" s="85"/>
      <c r="J148" s="112"/>
      <c r="K148" s="85"/>
      <c r="L148" s="16"/>
    </row>
    <row r="149" spans="2:12" ht="42.75" customHeight="1">
      <c r="B149" s="81" t="s">
        <v>142</v>
      </c>
      <c r="C149" s="51"/>
      <c r="D149" s="92"/>
      <c r="E149" s="51"/>
      <c r="F149" s="107"/>
      <c r="G149" s="92"/>
      <c r="H149" s="51"/>
      <c r="I149" s="52"/>
      <c r="J149" s="112"/>
      <c r="K149" s="52"/>
      <c r="L149" s="16"/>
    </row>
    <row r="150" spans="2:12" ht="36" customHeight="1">
      <c r="B150" s="81" t="s">
        <v>157</v>
      </c>
      <c r="C150" s="22"/>
      <c r="D150" s="22"/>
      <c r="E150" s="22"/>
      <c r="F150" s="108"/>
      <c r="G150" s="22"/>
      <c r="H150" s="22"/>
      <c r="I150" s="22"/>
      <c r="J150" s="22"/>
      <c r="K150" s="22"/>
      <c r="L150" s="16"/>
    </row>
    <row r="151" spans="2:12" ht="37.5" customHeight="1">
      <c r="B151" s="81" t="s">
        <v>158</v>
      </c>
      <c r="C151" s="22"/>
      <c r="D151" s="22"/>
      <c r="E151" s="22"/>
      <c r="F151" s="108"/>
      <c r="G151" s="22"/>
      <c r="H151" s="22"/>
      <c r="I151" s="22"/>
      <c r="J151" s="22"/>
      <c r="K151" s="22"/>
      <c r="L151" s="16"/>
    </row>
    <row r="152" spans="2:12" ht="39" customHeight="1">
      <c r="B152" s="81" t="s">
        <v>156</v>
      </c>
      <c r="C152" s="22"/>
      <c r="D152" s="22"/>
      <c r="E152" s="22"/>
      <c r="F152" s="108"/>
      <c r="G152" s="22"/>
      <c r="H152" s="22"/>
      <c r="I152" s="22"/>
      <c r="J152" s="22"/>
      <c r="K152" s="22"/>
      <c r="L152" s="16"/>
    </row>
    <row r="153" spans="2:12" ht="18.75">
      <c r="B153" s="1"/>
      <c r="C153" s="1"/>
      <c r="D153" s="1"/>
      <c r="E153" s="1"/>
      <c r="F153" s="7"/>
      <c r="G153" s="1"/>
      <c r="H153" s="1"/>
      <c r="I153" s="1"/>
      <c r="J153" s="1"/>
      <c r="K153" s="1"/>
      <c r="L153" s="16"/>
    </row>
    <row r="154" spans="2:12">
      <c r="L154" s="16"/>
    </row>
  </sheetData>
  <mergeCells count="168">
    <mergeCell ref="I40:I41"/>
    <mergeCell ref="H40:H41"/>
    <mergeCell ref="G40:G41"/>
    <mergeCell ref="F40:F41"/>
    <mergeCell ref="E40:E41"/>
    <mergeCell ref="D40:D41"/>
    <mergeCell ref="A40:A41"/>
    <mergeCell ref="J101:J102"/>
    <mergeCell ref="A61:A64"/>
    <mergeCell ref="B61:B64"/>
    <mergeCell ref="C61:C64"/>
    <mergeCell ref="D61:D64"/>
    <mergeCell ref="E61:E64"/>
    <mergeCell ref="F61:F64"/>
    <mergeCell ref="J66:J67"/>
    <mergeCell ref="G84:I84"/>
    <mergeCell ref="G85:G86"/>
    <mergeCell ref="D84:F84"/>
    <mergeCell ref="D83:F83"/>
    <mergeCell ref="D85:D86"/>
    <mergeCell ref="F85:F86"/>
    <mergeCell ref="H85:H86"/>
    <mergeCell ref="H52:H57"/>
    <mergeCell ref="D52:D57"/>
    <mergeCell ref="A59:A60"/>
    <mergeCell ref="B59:B60"/>
    <mergeCell ref="C59:C60"/>
    <mergeCell ref="D59:D60"/>
    <mergeCell ref="J42:J44"/>
    <mergeCell ref="K42:K44"/>
    <mergeCell ref="I52:I57"/>
    <mergeCell ref="C52:C57"/>
    <mergeCell ref="E52:E57"/>
    <mergeCell ref="F52:F57"/>
    <mergeCell ref="B52:B57"/>
    <mergeCell ref="A52:A57"/>
    <mergeCell ref="C43:C44"/>
    <mergeCell ref="B43:B44"/>
    <mergeCell ref="A43:A44"/>
    <mergeCell ref="D42:D44"/>
    <mergeCell ref="E42:E44"/>
    <mergeCell ref="F42:F44"/>
    <mergeCell ref="G42:G44"/>
    <mergeCell ref="G52:G57"/>
    <mergeCell ref="J25:J26"/>
    <mergeCell ref="J28:J32"/>
    <mergeCell ref="J36:J37"/>
    <mergeCell ref="J38:J39"/>
    <mergeCell ref="J52:J57"/>
    <mergeCell ref="J61:J64"/>
    <mergeCell ref="J59:J60"/>
    <mergeCell ref="K40:K41"/>
    <mergeCell ref="J40:J41"/>
    <mergeCell ref="K28:K29"/>
    <mergeCell ref="K52:K57"/>
    <mergeCell ref="K61:K64"/>
    <mergeCell ref="K59:K60"/>
    <mergeCell ref="K101:K10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66:A67"/>
    <mergeCell ref="B66:B67"/>
    <mergeCell ref="C66:C67"/>
    <mergeCell ref="D66:D67"/>
    <mergeCell ref="E66:E67"/>
    <mergeCell ref="G61:G64"/>
    <mergeCell ref="I36:I37"/>
    <mergeCell ref="G36:G37"/>
    <mergeCell ref="F17:F18"/>
    <mergeCell ref="G17:G18"/>
    <mergeCell ref="H17:H18"/>
    <mergeCell ref="I17:I18"/>
    <mergeCell ref="A28:A32"/>
    <mergeCell ref="B28:B32"/>
    <mergeCell ref="H61:H64"/>
    <mergeCell ref="I61:I64"/>
    <mergeCell ref="C25:C26"/>
    <mergeCell ref="E25:E26"/>
    <mergeCell ref="F25:F26"/>
    <mergeCell ref="H25:H26"/>
    <mergeCell ref="G25:G26"/>
    <mergeCell ref="H42:H44"/>
    <mergeCell ref="I42:I44"/>
    <mergeCell ref="E36:E37"/>
    <mergeCell ref="F66:F67"/>
    <mergeCell ref="G66:G67"/>
    <mergeCell ref="H66:H67"/>
    <mergeCell ref="I66:I67"/>
    <mergeCell ref="E59:E60"/>
    <mergeCell ref="F59:F60"/>
    <mergeCell ref="G59:G60"/>
    <mergeCell ref="H59:H60"/>
    <mergeCell ref="I59:I60"/>
    <mergeCell ref="B120:B134"/>
    <mergeCell ref="B70:F70"/>
    <mergeCell ref="B82:K82"/>
    <mergeCell ref="K38:K39"/>
    <mergeCell ref="I38:I39"/>
    <mergeCell ref="I25:I26"/>
    <mergeCell ref="B137:H137"/>
    <mergeCell ref="I137:K137"/>
    <mergeCell ref="E85:E86"/>
    <mergeCell ref="K83:K86"/>
    <mergeCell ref="C83:C86"/>
    <mergeCell ref="B83:B86"/>
    <mergeCell ref="B87:C87"/>
    <mergeCell ref="I85:I86"/>
    <mergeCell ref="F38:F39"/>
    <mergeCell ref="H38:H39"/>
    <mergeCell ref="E38:E39"/>
    <mergeCell ref="D36:D37"/>
    <mergeCell ref="D38:D39"/>
    <mergeCell ref="G38:G39"/>
    <mergeCell ref="K66:K67"/>
    <mergeCell ref="K25:K26"/>
    <mergeCell ref="K36:K37"/>
    <mergeCell ref="G83:I83"/>
    <mergeCell ref="D25:D26"/>
    <mergeCell ref="I28:I32"/>
    <mergeCell ref="H28:H32"/>
    <mergeCell ref="G28:G32"/>
    <mergeCell ref="F28:F32"/>
    <mergeCell ref="E28:E32"/>
    <mergeCell ref="D28:D32"/>
    <mergeCell ref="C28:C32"/>
    <mergeCell ref="H36:H37"/>
    <mergeCell ref="F36:F37"/>
    <mergeCell ref="K17:K18"/>
    <mergeCell ref="B1:K1"/>
    <mergeCell ref="C4:C7"/>
    <mergeCell ref="K4:K7"/>
    <mergeCell ref="I6:I7"/>
    <mergeCell ref="A2:K2"/>
    <mergeCell ref="A4:A7"/>
    <mergeCell ref="B4:B7"/>
    <mergeCell ref="E6:E7"/>
    <mergeCell ref="F6:F7"/>
    <mergeCell ref="H6:H7"/>
    <mergeCell ref="D6:D7"/>
    <mergeCell ref="D4:F4"/>
    <mergeCell ref="D5:F5"/>
    <mergeCell ref="G6:G7"/>
    <mergeCell ref="G5:I5"/>
    <mergeCell ref="A17:A18"/>
    <mergeCell ref="B17:B18"/>
    <mergeCell ref="C17:C18"/>
    <mergeCell ref="D17:D18"/>
    <mergeCell ref="G4:I4"/>
    <mergeCell ref="J4:J7"/>
    <mergeCell ref="J17:J18"/>
    <mergeCell ref="E17:E18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</mergeCells>
  <phoneticPr fontId="0" type="noConversion"/>
  <pageMargins left="0.39370078740157483" right="0.39370078740157483" top="0.39370078740157483" bottom="0.39370078740157483" header="0.15748031496062992" footer="0"/>
  <pageSetup paperSize="9" scale="26" fitToHeight="0" orientation="landscape" r:id="rId1"/>
  <rowBreaks count="10" manualBreakCount="10">
    <brk id="18" max="10" man="1"/>
    <brk id="38" max="10" man="1"/>
    <brk id="44" max="10" man="1"/>
    <brk id="57" max="10" man="1"/>
    <brk id="63" max="10" man="1"/>
    <brk id="81" max="11" man="1"/>
    <brk id="93" max="11" man="1"/>
    <brk id="104" max="11" man="1"/>
    <brk id="115" max="11" man="1"/>
    <brk id="1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2020-09-25T12:44:17Z</cp:lastPrinted>
  <dcterms:created xsi:type="dcterms:W3CDTF">2019-06-27T05:34:00Z</dcterms:created>
  <dcterms:modified xsi:type="dcterms:W3CDTF">2020-10-01T12:30:19Z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