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20" windowWidth="15600" windowHeight="7935"/>
  </bookViews>
  <sheets>
    <sheet name="Лист1" sheetId="2" r:id="rId1"/>
    <sheet name="Лист3" sheetId="3" r:id="rId2"/>
  </sheets>
  <definedNames>
    <definedName name="_xlnm.Print_Area" localSheetId="0">Лист1!$A$1:$K$151</definedName>
  </definedNames>
  <calcPr calcId="124519"/>
</workbook>
</file>

<file path=xl/calcChain.xml><?xml version="1.0" encoding="utf-8"?>
<calcChain xmlns="http://schemas.openxmlformats.org/spreadsheetml/2006/main">
  <c r="I35" i="2"/>
  <c r="H35"/>
  <c r="G40"/>
  <c r="G25"/>
  <c r="H114" l="1"/>
  <c r="I114"/>
  <c r="E35" l="1"/>
  <c r="F35"/>
  <c r="D38"/>
  <c r="D40"/>
  <c r="G42"/>
  <c r="D42"/>
  <c r="G115"/>
  <c r="G28"/>
  <c r="D11" l="1"/>
  <c r="G89"/>
  <c r="G90"/>
  <c r="G91"/>
  <c r="G92"/>
  <c r="G94"/>
  <c r="G96"/>
  <c r="G98"/>
  <c r="G103"/>
  <c r="G105"/>
  <c r="G107"/>
  <c r="G111"/>
  <c r="G113"/>
  <c r="G117"/>
  <c r="G119"/>
  <c r="G120"/>
  <c r="G121"/>
  <c r="G122"/>
  <c r="G123"/>
  <c r="G124"/>
  <c r="G125"/>
  <c r="G126"/>
  <c r="G127"/>
  <c r="G128"/>
  <c r="G129"/>
  <c r="G130"/>
  <c r="G131"/>
  <c r="G132"/>
  <c r="G133"/>
  <c r="D98"/>
  <c r="D100"/>
  <c r="D103"/>
  <c r="D105"/>
  <c r="D107"/>
  <c r="D109"/>
  <c r="J109" s="1"/>
  <c r="D111"/>
  <c r="D113"/>
  <c r="D115"/>
  <c r="J115" s="1"/>
  <c r="D117"/>
  <c r="D119"/>
  <c r="D120"/>
  <c r="D121"/>
  <c r="D122"/>
  <c r="D123"/>
  <c r="D124"/>
  <c r="D125"/>
  <c r="D126"/>
  <c r="D127"/>
  <c r="D128"/>
  <c r="D129"/>
  <c r="D130"/>
  <c r="D131"/>
  <c r="D132"/>
  <c r="D133"/>
  <c r="D94"/>
  <c r="D96"/>
  <c r="D89"/>
  <c r="D90"/>
  <c r="D91"/>
  <c r="D92"/>
  <c r="J132" l="1"/>
  <c r="J130"/>
  <c r="J128"/>
  <c r="J126"/>
  <c r="J124"/>
  <c r="J122"/>
  <c r="J120"/>
  <c r="J117"/>
  <c r="J111"/>
  <c r="J105"/>
  <c r="J98"/>
  <c r="J94"/>
  <c r="J92"/>
  <c r="J90"/>
  <c r="J133"/>
  <c r="J131"/>
  <c r="J129"/>
  <c r="J127"/>
  <c r="J125"/>
  <c r="J123"/>
  <c r="J121"/>
  <c r="J119"/>
  <c r="J113"/>
  <c r="J107"/>
  <c r="J103"/>
  <c r="J96"/>
  <c r="J91"/>
  <c r="J89"/>
  <c r="D36"/>
  <c r="I66"/>
  <c r="H66"/>
  <c r="H65" s="1"/>
  <c r="F66"/>
  <c r="E66"/>
  <c r="E65" s="1"/>
  <c r="I51"/>
  <c r="H51"/>
  <c r="F51"/>
  <c r="E51"/>
  <c r="I48"/>
  <c r="H48"/>
  <c r="F48"/>
  <c r="E48"/>
  <c r="I46"/>
  <c r="I45" s="1"/>
  <c r="H46"/>
  <c r="F46"/>
  <c r="F45" s="1"/>
  <c r="E46"/>
  <c r="E45" s="1"/>
  <c r="H34"/>
  <c r="E34"/>
  <c r="I24"/>
  <c r="I23" s="1"/>
  <c r="H24"/>
  <c r="H23" s="1"/>
  <c r="F24"/>
  <c r="F23" s="1"/>
  <c r="E24"/>
  <c r="I19"/>
  <c r="H19"/>
  <c r="F19"/>
  <c r="E19"/>
  <c r="I16"/>
  <c r="I15" s="1"/>
  <c r="I14" s="1"/>
  <c r="H16"/>
  <c r="F16"/>
  <c r="E16"/>
  <c r="E15" s="1"/>
  <c r="E14" s="1"/>
  <c r="I10"/>
  <c r="H10"/>
  <c r="I12"/>
  <c r="H12"/>
  <c r="F12"/>
  <c r="F10"/>
  <c r="E12"/>
  <c r="E10"/>
  <c r="G11"/>
  <c r="J11" s="1"/>
  <c r="G13"/>
  <c r="G17"/>
  <c r="G20"/>
  <c r="G36"/>
  <c r="G38"/>
  <c r="G47"/>
  <c r="G49"/>
  <c r="G52"/>
  <c r="G58"/>
  <c r="G59"/>
  <c r="G68"/>
  <c r="D20"/>
  <c r="D25"/>
  <c r="J25" s="1"/>
  <c r="D28"/>
  <c r="J28" s="1"/>
  <c r="D47"/>
  <c r="D49"/>
  <c r="D52"/>
  <c r="D58"/>
  <c r="D59"/>
  <c r="D68"/>
  <c r="D13"/>
  <c r="D17"/>
  <c r="H15" l="1"/>
  <c r="H14" s="1"/>
  <c r="J36"/>
  <c r="D12"/>
  <c r="J38"/>
  <c r="J17"/>
  <c r="J20"/>
  <c r="D51"/>
  <c r="D66"/>
  <c r="J52"/>
  <c r="J13"/>
  <c r="G35"/>
  <c r="E9"/>
  <c r="G12"/>
  <c r="D46"/>
  <c r="H45"/>
  <c r="G51"/>
  <c r="G10"/>
  <c r="G19"/>
  <c r="G16"/>
  <c r="D24"/>
  <c r="I34"/>
  <c r="I9"/>
  <c r="D10"/>
  <c r="H9"/>
  <c r="E23"/>
  <c r="D16"/>
  <c r="G24"/>
  <c r="D35"/>
  <c r="G48"/>
  <c r="F65"/>
  <c r="G46"/>
  <c r="F9"/>
  <c r="D9" s="1"/>
  <c r="D19"/>
  <c r="G66"/>
  <c r="I65"/>
  <c r="F34"/>
  <c r="F15"/>
  <c r="F14" s="1"/>
  <c r="F88"/>
  <c r="H88"/>
  <c r="I88"/>
  <c r="E88"/>
  <c r="J12" l="1"/>
  <c r="J16"/>
  <c r="J51"/>
  <c r="J35"/>
  <c r="J10"/>
  <c r="J24"/>
  <c r="J19"/>
  <c r="G9"/>
  <c r="J9" s="1"/>
  <c r="G88"/>
  <c r="D88"/>
  <c r="F118"/>
  <c r="H118"/>
  <c r="I118"/>
  <c r="E118"/>
  <c r="F116"/>
  <c r="H116"/>
  <c r="I116"/>
  <c r="E116"/>
  <c r="F114"/>
  <c r="E114"/>
  <c r="F112"/>
  <c r="H112"/>
  <c r="I112"/>
  <c r="E112"/>
  <c r="F110"/>
  <c r="H110"/>
  <c r="I110"/>
  <c r="E110"/>
  <c r="F108"/>
  <c r="H108"/>
  <c r="I108"/>
  <c r="E108"/>
  <c r="F104"/>
  <c r="H104"/>
  <c r="I104"/>
  <c r="E104"/>
  <c r="F99"/>
  <c r="H99"/>
  <c r="I99"/>
  <c r="E99"/>
  <c r="F97"/>
  <c r="H97"/>
  <c r="I97"/>
  <c r="E97"/>
  <c r="F95"/>
  <c r="H95"/>
  <c r="I95"/>
  <c r="E95"/>
  <c r="F93"/>
  <c r="H93"/>
  <c r="I93"/>
  <c r="E93"/>
  <c r="J88" l="1"/>
  <c r="D112"/>
  <c r="D114"/>
  <c r="D118"/>
  <c r="G93"/>
  <c r="G95"/>
  <c r="G97"/>
  <c r="G99"/>
  <c r="G104"/>
  <c r="G108"/>
  <c r="G110"/>
  <c r="G112"/>
  <c r="D93"/>
  <c r="D97"/>
  <c r="D104"/>
  <c r="D108"/>
  <c r="D95"/>
  <c r="D99"/>
  <c r="D110"/>
  <c r="D116"/>
  <c r="G114"/>
  <c r="G116"/>
  <c r="G118"/>
  <c r="F106"/>
  <c r="H106"/>
  <c r="I106"/>
  <c r="E106"/>
  <c r="F102"/>
  <c r="F87" s="1"/>
  <c r="H102"/>
  <c r="I102"/>
  <c r="I87" s="1"/>
  <c r="E102"/>
  <c r="J118" l="1"/>
  <c r="J112"/>
  <c r="J114"/>
  <c r="J116"/>
  <c r="J108"/>
  <c r="J99"/>
  <c r="J95"/>
  <c r="J110"/>
  <c r="J104"/>
  <c r="J97"/>
  <c r="J93"/>
  <c r="D106"/>
  <c r="H87"/>
  <c r="G87" s="1"/>
  <c r="G102"/>
  <c r="G106"/>
  <c r="E87"/>
  <c r="D87" s="1"/>
  <c r="D102"/>
  <c r="G65"/>
  <c r="D65"/>
  <c r="D48"/>
  <c r="D45"/>
  <c r="D34"/>
  <c r="G23"/>
  <c r="D23"/>
  <c r="J106" l="1"/>
  <c r="J102"/>
  <c r="J87"/>
  <c r="J23"/>
  <c r="G45"/>
  <c r="G34"/>
  <c r="J34" s="1"/>
  <c r="I61"/>
  <c r="I50" s="1"/>
  <c r="I8" s="1"/>
  <c r="E61"/>
  <c r="E50" s="1"/>
  <c r="E8" s="1"/>
  <c r="F61"/>
  <c r="H61"/>
  <c r="H50" l="1"/>
  <c r="H8" s="1"/>
  <c r="G61"/>
  <c r="F50"/>
  <c r="F8" s="1"/>
  <c r="D61"/>
  <c r="G14"/>
  <c r="G15"/>
  <c r="D14"/>
  <c r="D15"/>
  <c r="G50" l="1"/>
  <c r="G8" s="1"/>
  <c r="J15"/>
  <c r="J14"/>
  <c r="D50"/>
  <c r="J50" l="1"/>
  <c r="D8"/>
  <c r="J8" s="1"/>
</calcChain>
</file>

<file path=xl/sharedStrings.xml><?xml version="1.0" encoding="utf-8"?>
<sst xmlns="http://schemas.openxmlformats.org/spreadsheetml/2006/main" count="265" uniqueCount="205">
  <si>
    <t xml:space="preserve">Наименование национального проекта/ регионального проекта/
муниципальной программы </t>
  </si>
  <si>
    <t xml:space="preserve">Руководитель реализации проекта в МО Гулькевичский район/ Мероприятие </t>
  </si>
  <si>
    <t xml:space="preserve">Утверждено,  </t>
  </si>
  <si>
    <t xml:space="preserve">Исполнено, </t>
  </si>
  <si>
    <t xml:space="preserve">Примечание </t>
  </si>
  <si>
    <t xml:space="preserve">тыс. рублей </t>
  </si>
  <si>
    <t xml:space="preserve">краевой бюджет </t>
  </si>
  <si>
    <t xml:space="preserve">бюджет МО </t>
  </si>
  <si>
    <t>Викторов С.А.</t>
  </si>
  <si>
    <t>Горошко А.А.</t>
  </si>
  <si>
    <t>Иванова Н.А.</t>
  </si>
  <si>
    <t>Юрова С.А.</t>
  </si>
  <si>
    <t>Вовлечение крупных и средних предприятий базовых несырьевых отраслей экономики МО Гулькевичский район целевой группы в реализацию национального проекта</t>
  </si>
  <si>
    <t>Обучение сотрудников предприятий - участников инструментам повышения производительности труда</t>
  </si>
  <si>
    <t>Обучение сотрудников предприятий-участников инструментам повышения производительности труда</t>
  </si>
  <si>
    <t>оказание информационно-консультационных услуг субъектам малого и среднего предпринимательства, осуществляющих свою деятельность на территории муниципального образования Гулькевичский район</t>
  </si>
  <si>
    <t>Шевцов А.А.</t>
  </si>
  <si>
    <t xml:space="preserve">Наименование
муниципальной программы </t>
  </si>
  <si>
    <t xml:space="preserve">Руководитель / Мероприятие </t>
  </si>
  <si>
    <t>ВСЕГО:</t>
  </si>
  <si>
    <t xml:space="preserve">Муниципальная программа МО Гулькевичский район «Развитие общественной инфраструктуры муниципального значения  муниципального образовании Гулькевичский район» </t>
  </si>
  <si>
    <t xml:space="preserve"> </t>
  </si>
  <si>
    <t>Алексеенко Р.А.</t>
  </si>
  <si>
    <t>Заместитель главы муниципального образования Гулькевичский район
по финансово-экономическим вопросам</t>
  </si>
  <si>
    <t>С.А. Юрова</t>
  </si>
  <si>
    <t>Прядко А.Г.</t>
  </si>
  <si>
    <t xml:space="preserve">Муниципальная программа муниципального образования Гулькевичский район «Развитие образования» </t>
  </si>
  <si>
    <t xml:space="preserve">Муниципальная программа муниципального образования Гулькевичский район «Экономическое развитие и инновационная экономика в муниципальном образовании Гулькевичский район» </t>
  </si>
  <si>
    <t>3.</t>
  </si>
  <si>
    <t xml:space="preserve">Национальный проект  «Образование» </t>
  </si>
  <si>
    <t>2.</t>
  </si>
  <si>
    <t>4.</t>
  </si>
  <si>
    <t>5.</t>
  </si>
  <si>
    <t>Национальный проект «Жилье и городская среда»</t>
  </si>
  <si>
    <t>3.1.</t>
  </si>
  <si>
    <t xml:space="preserve">Региональный проект «Современная школа» </t>
  </si>
  <si>
    <t>4.1.</t>
  </si>
  <si>
    <t>Региональный проект «Формирование комфортной городской среды»</t>
  </si>
  <si>
    <t>5.1.</t>
  </si>
  <si>
    <t>Региональный проект «Системные меры по повышению производительности труда»</t>
  </si>
  <si>
    <t xml:space="preserve">Региональный проект «Адресная поддержка повышения производительности труда на предприятиях» </t>
  </si>
  <si>
    <t xml:space="preserve">Национальный проект  «Малое и среднее предпринимательство и поддержка индивидуальной предпринимательской инициатиы» </t>
  </si>
  <si>
    <t>6.1.</t>
  </si>
  <si>
    <t>6.2.</t>
  </si>
  <si>
    <t>Региональный проект "Экспорт продукции АПК"</t>
  </si>
  <si>
    <t>7.1.</t>
  </si>
  <si>
    <t xml:space="preserve"> Национальный проект "Международная кооперация и экспорт"</t>
  </si>
  <si>
    <t>Региональный проект "Создание системы поддержки фермеров и развитие сельскохозяйственной кооперации"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</si>
  <si>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расположенных в сельской местности и малых городах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</si>
  <si>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открытие центров образования цифрового и гуманитарного профилей «Точка роста» в МБОУ СОШ №8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</si>
  <si>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рамках реализации мероприятий  регионального проекта Краснодарского края «Современная школа» (обновление материально-технической базы для формирования у обучающихся современных навыков по предметной области «Технология» и других предметных областей)</t>
  </si>
  <si>
    <t>обновление материально-технической базы для формирования у обучающихся современных технологических и гуманитарных навыков ипредметной области "Технология" и других предметных областей в МБОУ СОШ №8 и №13</t>
  </si>
  <si>
    <t>Муниципальная программа Гирейского городского поселения«Формирование современной городской среды» на территорииГирейского  городского поселения Гулькевичского района на 2018-2024 годы</t>
  </si>
  <si>
    <t>Выполнение работ по ремонту и обеспечению комплексного благоустройства территории</t>
  </si>
  <si>
    <t>Муниципальная программа «Формирование современной городской среды" на территории Пушкинского сельского поселения Гулькевичского района на 2018-2024 годы</t>
  </si>
  <si>
    <t>Смородина О.В.</t>
  </si>
  <si>
    <t>Благоустройство общественной территории</t>
  </si>
  <si>
    <t xml:space="preserve"> Национальный проект "Культура"</t>
  </si>
  <si>
    <t xml:space="preserve">Муниципальная программа «Развитие культуры» </t>
  </si>
  <si>
    <t>Организация предоставления дополнительного образования детей в муниципальных образовательных организациях в части оснащения образовательных организаций в сфере культуры музыкальными инструментами, оборудованием и учебными материалами, в рамках реализации регионального проекта "Культурная среда"</t>
  </si>
  <si>
    <t xml:space="preserve">Муниципальная программа Гирейского городского поселения «Развитие культуры» </t>
  </si>
  <si>
    <t>Создание и модернизация учреждений культурно-досугового типа в сельской местности, включая строительство, реконструкцию и капитальный ремонт зданий, в рамках реализации регионального проекта "Кльтурная среда"</t>
  </si>
  <si>
    <t>Кап.ремонт МКУК ЦКД "Фламинго"</t>
  </si>
  <si>
    <t>Приобретение муз.инструментов, оборудовани для учебного процесса (интеррактивная доска), учебники</t>
  </si>
  <si>
    <t>Выполнение проектной, рабочей документации и инженерных изысканий, проведение экспертизы проектной документации и проверки достоверности сметной стоимости по объекту: "Центр Единоборств"</t>
  </si>
  <si>
    <t>Выполнение проектно-сметной документации (корректировка) и проведение проверки достоверности сметной стоимости по объекту: «Капитальный ремонт здания  спортивного комплекса «Молодость» села Соколовского Гулькевичского района»</t>
  </si>
  <si>
    <t>Муниципальная программа МО Гулькевичский район "Жилище"</t>
  </si>
  <si>
    <t xml:space="preserve">Викторов С.А.   </t>
  </si>
  <si>
    <t>Предоставление молодым семьям – участникам муниципальной программы социальных выплат на приобретение жилого помещения или создание объекта индивидуального жилищного строительства</t>
  </si>
  <si>
    <t>Муниципальная программа Гулькевичского городского поселения "Жилище"</t>
  </si>
  <si>
    <t>Муниципальная программа Пушкинского сельского поселения "Развитие культуры"</t>
  </si>
  <si>
    <t>Ремонт и укрепление материально-технической базы, техническое оснажение муниципальных учреждений культуры и (или) детских музыкальных школ, художественных школ, школ искуств, домов детского творчества</t>
  </si>
  <si>
    <t>Муниципальная программа Гирейского городского поселения "Развитие культуры"</t>
  </si>
  <si>
    <t xml:space="preserve">Алексеенко Р.А. </t>
  </si>
  <si>
    <t>Обеспечение развития и укрепления материально-технической базы домов культуры в населенных пунктах с численностью жителей до 50 тыс. человек</t>
  </si>
  <si>
    <t>Муниципальная программа МО Гулькевичский район "Развитие культуры"</t>
  </si>
  <si>
    <t>Комплектование и обеспечение сохранности библиотечных фондов библиотек</t>
  </si>
  <si>
    <t>Муниципальная программа МО Гулькевичского района "Развитие физической культуры и спорта"</t>
  </si>
  <si>
    <t>Предоставление субсидии из краевого бюджета местным бюджетам муниципальных образований Краснодарского края  на софинансирование расходных обязательств муниципальных  образований  Краснодарского края в целях обеспечения условий  для развития физической культуры и массового спорта в части оплаты  труда  инструкторов по спорту</t>
  </si>
  <si>
    <t>Муниципальная программа Гулькевичского городского поселения "Развитие физической культуры и спорта"</t>
  </si>
  <si>
    <t>Капитальный ремонт муниципальных спортивных объектов</t>
  </si>
  <si>
    <t>Строительство многофункциональных спортивно-игровых площадок в целях обеспечения условий для занятий физической культурой и массовым спортом в муниципальных оразованиях</t>
  </si>
  <si>
    <t xml:space="preserve">Реализация мероприятий государственной программы Краснодарского края "Доступная среда" </t>
  </si>
  <si>
    <t>Муниципальная программа Гулькевичского городского поселения "Доступная среда"</t>
  </si>
  <si>
    <t>Муниципальная программа МО Гулькевичский район "Развитие образования"</t>
  </si>
  <si>
    <t>Муниципальная программа МО Гулькевичский район "Развитие гражданского общества в муниципальном образовании Гулькевичский район"</t>
  </si>
  <si>
    <t>Капитальный и текущий ремонт, приобретение оборудования для создания противопожарного, охранного, температурно-влажностного, светового и санитарно-гигиенического режимов, размещения и картинирования архивных документов, приобретение мебели, компьютерной техники и оргтехники, фототехники</t>
  </si>
  <si>
    <t>Муниципальная программа муниципального образования Гулькевичский район "Ремонт и содержание автомобильных дорог местного значения на территории муниципального образования Гулькевичский район"</t>
  </si>
  <si>
    <t>Капитальный ремонт и ремонт автомобильных дорог местного значения вне границ населенных пунктов в границах муниципального образования Гулькевичский район, в том числе в рамках мероприятия «Предоставления субсидий местным бюджетам на софинансирование расходных обязательств муниципальных образований Краснодарского края на капитальный ремонт и ремонт автомобильных дорог общего пользования местного значения, за исключением осуществляющихся в рамках программы комплексного развития транспортной инфраструктуры  Краснодарской городской агломерации» подпрограммы «Строительство, реконструкция, капитальный ремонт и ремонт автомобильных дорог общего пользования местного значения на территории Краснодарского края» государственной программы Краснодарского края «Развитие сети автомобильных дорог Краснодарского края»</t>
  </si>
  <si>
    <t>Рогоза А.И.</t>
  </si>
  <si>
    <t>Вересов А.Г.</t>
  </si>
  <si>
    <t>Пеплов В.А.</t>
  </si>
  <si>
    <t>Матвиенко А.Н.</t>
  </si>
  <si>
    <t>Пахомов Д.А.</t>
  </si>
  <si>
    <t>Харланов А.А.</t>
  </si>
  <si>
    <t>Чистоусов С.Н.</t>
  </si>
  <si>
    <t>Велькер Ю.А.</t>
  </si>
  <si>
    <t>Бобров А.А.</t>
  </si>
  <si>
    <t>Зайченко А.С.</t>
  </si>
  <si>
    <t>Клеманов А.С.</t>
  </si>
  <si>
    <r>
      <t>Муниципальная программа Новоукраинского сельского поселени</t>
    </r>
    <r>
      <rPr>
        <b/>
        <sz val="26"/>
        <rFont val="Times New Roman"/>
        <family val="1"/>
        <charset val="204"/>
      </rPr>
      <t>я "Благоустройство территорий городских и сельских поселений"</t>
    </r>
  </si>
  <si>
    <t>оснащение кинотеатров необходимым оборудованием для осуществления кинопоказов с подготовленным субтитрированием и (или) тифлокомментированием</t>
  </si>
  <si>
    <t xml:space="preserve">обеспечения доступности для инвалидов и других маломобильных групп населения зданий мун. учреждений культуры и (или) мун. учреждений дополнительного образования детей </t>
  </si>
  <si>
    <t>формирование и содержание муниципальных архивов</t>
  </si>
  <si>
    <t>оплата  труда  инструкторов по спорту "Самбо в школу" СШ "Сокол" (10 человек)</t>
  </si>
  <si>
    <t>Софинансирование  расходных обязательств, возникающих при выполнении полномочий органов местного самоуправления по вопросам местного значения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</si>
  <si>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Ремонт спорт площадки 
СОШ №14 
Ремонт кровли 
СОШ №19</t>
  </si>
  <si>
    <t>Предоставление соц. выплат на приобретение жилого помещения</t>
  </si>
  <si>
    <t xml:space="preserve">Строительство спортивной площадки с.Новоукраинское, ул.Тимирязева, 21а </t>
  </si>
  <si>
    <t>МКУК ЦКД "Фламинго"</t>
  </si>
  <si>
    <t>1.</t>
  </si>
  <si>
    <t>1.1</t>
  </si>
  <si>
    <r>
      <rPr>
        <b/>
        <i/>
        <sz val="26"/>
        <color indexed="8"/>
        <rFont val="Times New Roman"/>
        <family val="1"/>
        <charset val="204"/>
      </rPr>
      <t xml:space="preserve">Региональный проект «Улучшение условий ведения предпринимательской деятельности»   </t>
    </r>
    <r>
      <rPr>
        <b/>
        <sz val="22"/>
        <color indexed="8"/>
        <rFont val="Times New Roman"/>
        <family val="1"/>
        <charset val="204"/>
      </rPr>
      <t xml:space="preserve">  </t>
    </r>
    <r>
      <rPr>
        <b/>
        <u/>
        <sz val="22"/>
        <color indexed="8"/>
        <rFont val="Times New Roman"/>
        <family val="1"/>
        <charset val="204"/>
      </rPr>
      <t xml:space="preserve"> Цель: </t>
    </r>
    <r>
      <rPr>
        <sz val="22"/>
        <color indexed="8"/>
        <rFont val="Times New Roman"/>
        <family val="1"/>
        <charset val="204"/>
      </rPr>
      <t>Снижение административной нагрузки на малые и средние предприятия, расширение имущественной поддержки субъектов МСП, а также создание благоприятных условий осуществления деятельности для самозанятых граждан</t>
    </r>
  </si>
  <si>
    <t>ПСД
(оплата 60% контракта за 2019 год)</t>
  </si>
  <si>
    <t>Корректировка ПСД</t>
  </si>
  <si>
    <t>Благоустройство общественной территории, расположенной по адресу: с.Пушкинское ул. Советская 220 (парк)</t>
  </si>
  <si>
    <t>Обеспечение жильем молодых семей</t>
  </si>
  <si>
    <t>Кап.ремонт здания дома культуры с.Пушкинского</t>
  </si>
  <si>
    <t>Кап.ремонт стадиона "Венец" по ул. Ленинградской 1/1</t>
  </si>
  <si>
    <t>Выполнение проектно-сметной документации по объекту «Строительство школы начальных классов на 400 мест в г. Гулькевичи, Западный микрорайон, 18»</t>
  </si>
  <si>
    <t>Выполнение ПСД</t>
  </si>
  <si>
    <t xml:space="preserve">Выполнение проектной, рабочей документации по объекту «Реконструкция  МБОУ СОШ № 6 им. В.И. Ермолаева по ул. Шукшина, 24 х. Тельман Гулькевичского района 1 этап. Строительство универсального спортивного комплекса (зала) с переходной галереей на территории  МБОУ СОШ № 6 им. В.И. Ермолаева» и проведение государственной экспертизы результатов инженерных изысканий,  проектной документации, включая проведение проверки достоверности сметной стоимости </t>
  </si>
  <si>
    <t xml:space="preserve">Национальный проект  «Демография» </t>
  </si>
  <si>
    <r>
      <t>Региональный проект «Содействие занятости женщин — создание условий дошкольного образования для детей в возрасте до трех лет»</t>
    </r>
    <r>
      <rPr>
        <sz val="14"/>
        <color rgb="FF000000"/>
        <rFont val="Times New Roman"/>
        <family val="1"/>
        <charset val="204"/>
      </rPr>
      <t xml:space="preserve"> </t>
    </r>
  </si>
  <si>
    <t>Региональный проект  «Старшее поколение»</t>
  </si>
  <si>
    <t>Профессионального обучение и дополнительное профессиональное образования граждан предпенсионного возраста</t>
  </si>
  <si>
    <t>Профессионального обучение и дополнительное профессиональное образования женщин, находящихся в отпуске по уходу за ребенком  в возрасте до трех лет</t>
  </si>
  <si>
    <t>Комышева С.В.</t>
  </si>
  <si>
    <t>1.2</t>
  </si>
  <si>
    <t>2.1</t>
  </si>
  <si>
    <t xml:space="preserve"> Национальный проект «Производительность труда и поддержка занятости»</t>
  </si>
  <si>
    <r>
      <rPr>
        <b/>
        <i/>
        <sz val="26"/>
        <color indexed="8"/>
        <rFont val="Times New Roman"/>
        <family val="1"/>
        <charset val="204"/>
      </rPr>
      <t>Региональный проект «Акселерация субъектов малого и среднего предпринимательства</t>
    </r>
    <r>
      <rPr>
        <sz val="22"/>
        <color indexed="8"/>
        <rFont val="Times New Roman"/>
        <family val="1"/>
        <charset val="204"/>
      </rPr>
      <t xml:space="preserve">                </t>
    </r>
    <r>
      <rPr>
        <b/>
        <u/>
        <sz val="22"/>
        <color indexed="8"/>
        <rFont val="Times New Roman"/>
        <family val="1"/>
        <charset val="204"/>
      </rPr>
      <t xml:space="preserve">Цель: </t>
    </r>
    <r>
      <rPr>
        <sz val="22"/>
        <color indexed="8"/>
        <rFont val="Times New Roman"/>
        <family val="1"/>
        <charset val="204"/>
      </rPr>
      <t>Обеспечить в Гулькевичском районе к 2024 году увеличение численности занятых в сфере малого и среднего предпринимательства, включая индивидуальных предпринимателей до 13,17 тыс.чел.</t>
    </r>
  </si>
  <si>
    <r>
      <t>Прядко А.Г</t>
    </r>
    <r>
      <rPr>
        <sz val="26"/>
        <color rgb="FF000000"/>
        <rFont val="Times New Roman"/>
        <family val="1"/>
        <charset val="204"/>
      </rPr>
      <t>.</t>
    </r>
  </si>
  <si>
    <r>
      <t xml:space="preserve">Региональный проект «Популяризация предпринимательства»                                         </t>
    </r>
    <r>
      <rPr>
        <b/>
        <u/>
        <sz val="26"/>
        <color indexed="8"/>
        <rFont val="Times New Roman"/>
        <family val="1"/>
        <charset val="204"/>
      </rPr>
      <t>Цель:</t>
    </r>
    <r>
      <rPr>
        <u/>
        <sz val="26"/>
        <color indexed="8"/>
        <rFont val="Times New Roman"/>
        <family val="1"/>
        <charset val="204"/>
      </rPr>
      <t xml:space="preserve"> </t>
    </r>
    <r>
      <rPr>
        <sz val="26"/>
        <color indexed="8"/>
        <rFont val="Times New Roman"/>
        <family val="1"/>
        <charset val="204"/>
      </rPr>
      <t>формирование положительного образа предпринимательства среди населения Гулькевичского района</t>
    </r>
  </si>
  <si>
    <t>Вовлечение крупных и средних предприятий базовых несырьевых отраслей экономики в реализацию национального проекта                                                                                    Результат по Краснодарскому краю: рост производительности труда на средних и крупных предприятиях базовых несырьевых отраслей экономики не ниже 5 % в год к 2024 году</t>
  </si>
  <si>
    <t>Региональный проект «Культурная среда»</t>
  </si>
  <si>
    <t>Исполнители:</t>
  </si>
  <si>
    <t>Прохоров. П. А.,  тел.  3-45-79</t>
  </si>
  <si>
    <t>Подготовлен проект соглашения</t>
  </si>
  <si>
    <r>
      <rPr>
        <b/>
        <i/>
        <sz val="26"/>
        <color indexed="8"/>
        <rFont val="Times New Roman"/>
        <family val="1"/>
        <charset val="204"/>
      </rPr>
      <t xml:space="preserve">СПРАВОЧНО: </t>
    </r>
    <r>
      <rPr>
        <i/>
        <sz val="26"/>
        <color indexed="8"/>
        <rFont val="Times New Roman"/>
        <family val="1"/>
        <charset val="204"/>
      </rPr>
      <t>помимо национальных (региональных) проектов в муниципальном образовании в рамках муниципальных программ на условиях софинансирования  реализуются мероприятия:</t>
    </r>
  </si>
  <si>
    <t>Выполнение ПСД оплата 60% контракта 2019 года</t>
  </si>
  <si>
    <t>Контракт заключен 22.11.2019г. №68 на выполнение проектно-сметной документации (корректировка). Выполняются работы</t>
  </si>
  <si>
    <t>Пакет документов направлен в Министерство физической культуры и спорта Краснодарского края, проект соглашения не возврощался</t>
  </si>
  <si>
    <t>Пакет документов направлен в Министерство транспорта и дорожного хозяйства, проект соглашения не возврощался</t>
  </si>
  <si>
    <t>Объявление аукциона на выполнение ПСД запланированно на март 2020 года По состянию на 27.02.2020 пакет документов на проведение аукциона в полном объеме в отдел закупок не предоставлен.</t>
  </si>
  <si>
    <t>Примечания</t>
  </si>
  <si>
    <t>Объявлен ЭА №  0118300000620000029 от 14.02.2020 г. "Выполнение проектной, рабочей документации и инженерных изысканий по объекту: «Строительство школы начальных классов на 400 мест в г. Гулькевичи, Западный микрорайон, 18». Цена контракта 2 625 555,55 руб. Победитель  ООО "Партнер", г.Москва. Срок выполнения работ: Инж изысканий, подготовки ПД – с момента заключ кон-та в течение 150 кал дней. Сроки вып-я Раб док-ции - не позднее 5 (пяти) раб дней со дня получения гос экс-зы</t>
  </si>
  <si>
    <t>18 февраля 2020г. заключено соглашение с Министерством физической  культуры и спорта Краснодарского края № 4-20/СП
Ведутся работы по проведению гос. экспертизе строительно-монтажных работ.</t>
  </si>
  <si>
    <t>30 января 2020 года заключено соглашение с Министерством культуры Краснодарского края
ЭА 0118300000620000014 от 5.02.2020г. "Поставка мебели для нужд МКУК ЦКД "Фламинго" НМЦК- 591 640,00 руб. Победитель ООО "Веста" г. Краснодар контракт заключен 28.02.2020г. сумма контракта 529 517,80 руб.
ЭА 0118300000620000016 от 5.02.2020г. "Приобретение одежды сцены" НМЦК-409 500,00 руб. Победитель ИП Дацко Ирина Сергеевна г.Краснодар, контракт заключен 28.02.2020г. сумма контракта 148 958,38 руб.
ЭА 0118300000620000064 от 12.03.2020г. "Поставка механического оборудования для сцены" НМЦК-802 110,03 руб. дата аукциона 24.03.2020г.</t>
  </si>
  <si>
    <t xml:space="preserve">28 января 2020г. подписано соглашение с Министерством культуры Краснодарского края №41.
Объявлен ЭА №  0118300000620000041 от 28.02.2020 г. "Кап.ремонт здания казенного муниципального учреждения культуры центр культуры и досуга Пушкинского сельского поселения Гулькевичского района ул. Советская 171».  НМЦК 9 326 958,81 руб. Победитель  ООО "ЛИДЕР-СТРОЙ", г.Абинск. сумма контракта 7 304 278,27 руб. Срок выполнения работ по 30.11.2020г.
</t>
  </si>
  <si>
    <t xml:space="preserve">Бондарева Л.В., тел. 3-29-80 </t>
  </si>
  <si>
    <t>Бугаева А.Е., тел. 3-25-93</t>
  </si>
  <si>
    <t>Тарасов И.В., тел. 5-18-87</t>
  </si>
  <si>
    <t xml:space="preserve">ВСЕГО в рамках национальных (региональных - 13) проектов: </t>
  </si>
  <si>
    <t>23 января 2020 года  заключено соглашение с Министерством культуры Краснодарского края
23.04.2020г. Заключены контракты №22 и №21 с ООО "Исток Аудио Трейдинг" на общую сумму 631,2 тыс. рублей. Предмет контрактов "Поставка товара и оборудования в целях реализации программы "Доступная среда"
Контракты оплачены 27.05.2020года</t>
  </si>
  <si>
    <t>ПСД находится на гос.экспертизе</t>
  </si>
  <si>
    <t>8.05.2020г. заключено Соглашение №19ИС на софинансирование расходных обязательств муниципальных  образований  Краснодарского края в целях обеспечения условий  для развития физической культуры и массового спорта в части оплаты  труда  инструкторов по спорту направленно в Министерство физической культуры и спорта Краснодарского края на общую сумму 1 008,1 тыс. руб. (в том числе средства краевого бюджета 947,6 тыс. руб.).
Оплата произведенна за 6 мес. 2020г.</t>
  </si>
  <si>
    <t xml:space="preserve">07.02.2020г. заключено соглашение с Министерством образования и науки Краснодарского края на общую сумму 4 704,8 тыс. руб. (в том числе средства краевого бюджета 4 422,5 тыс. руб.)
9.04.2020г. заключен контракт с  ИП Чрагян А.А. Краснодарский край, г.Армавир, пос.Заветный сумма контракта 2 121 633,60 руб., предмет контракта: Капитальный ремонт спортивной площадки в МБОУ СОШ №14 расположенной по адресу: Краснодарский край, Гулькевичский район, с.Соколовское, ул.Школьная 14». Срок выполнения работ с момента заключения контракта по 6.05.2020г. Работы выполнены, ведется приемка выполненных работ.
13.04.2020г. заключен контракт с ИП Скакун Т.И. Краснодарский край, Гулькевичский район, с.Скобелевское сумма контракта 1 472 592,34 руб., предмет контракта: Капитальный ремонт крыши здания МБОУ СОШ №19 расположенной по адресу: с.Скобелевское, ул.Школьная 28, Гулькевичский район. Срок выполнения работ с момента заключения контракта по 25.05.2020г. Работы выполены и оплачены.
</t>
  </si>
  <si>
    <t xml:space="preserve">04.06.2020г. подписанно соглашение с Министерство транспорта и дорожного хозяйства.
Аукцион от 23.06.2020г., победитель: ООО"ДОРСТРОЙКУБАНЬ - 19" г. Краснодар, сумма контракта 1 526 348,19 рублей </t>
  </si>
  <si>
    <t>20 января 2020 года заключено соглашение с Министерством топливно-энергетического комплекса и жилищно-коммунального хозяйства Краснодарского края
По состоянию на 01.07.2020года предоставлена субсидия одной молодой семье</t>
  </si>
  <si>
    <t>20 января 2020 года заключено соглашение с Министерством топливно-энергетического комплекса и жилищно-коммунального хозяйства Краснодарского края
По состоянию на 01.07.2020года предоставлена субсидия двум молодым семьям</t>
  </si>
  <si>
    <t>18.05.2020г. заключен контракт 0118300000620000169 по ремонту асфальтобетонного покрытия на общую сумму 13 741,7 тыс.рублей</t>
  </si>
  <si>
    <t>Процент исполнения, %</t>
  </si>
  <si>
    <t xml:space="preserve">Кассовое исполнение, </t>
  </si>
  <si>
    <r>
      <rPr>
        <b/>
        <sz val="26"/>
        <rFont val="Times New Roman"/>
        <family val="1"/>
        <charset val="204"/>
      </rPr>
      <t xml:space="preserve">В мае 2020 года решеним Совета МО Гулькевичский район снижена налоговую ставку по единому налогу на вмененный доход с 15 до 7,5 %. </t>
    </r>
    <r>
      <rPr>
        <sz val="26"/>
        <rFont val="Times New Roman"/>
        <family val="1"/>
        <charset val="204"/>
      </rPr>
      <t xml:space="preserve">Снижение налоговой нагрузки коснется более 1200 хозяйствующих субъектов, осуществляющих свою деятельность на территории Гулькевичского района и в наибольшей степени пострадавших в условиях ухудшения ситуации в результате распространения новой коронавирусной инфекции. 
Пониженная ставка будет применяться при расчете ЕНВД за налоговые периоды с 1 января по 31 декабря 2020 года. </t>
    </r>
    <r>
      <rPr>
        <b/>
        <sz val="26"/>
        <rFont val="Times New Roman"/>
        <family val="1"/>
        <charset val="204"/>
      </rPr>
      <t xml:space="preserve">
                                                                                             </t>
    </r>
    <r>
      <rPr>
        <sz val="26"/>
        <rFont val="Times New Roman"/>
        <family val="1"/>
        <charset val="204"/>
      </rPr>
      <t xml:space="preserve">                                                                                                </t>
    </r>
  </si>
  <si>
    <t>Выделение земельных участков для целей комплексного развития жилищного строительства, в том числе для передачи семьям, имещим трех и более детей, планируемых к обеспечению инженерной инфраструктурой  площадью 36 га в 2020 году</t>
  </si>
  <si>
    <t>Сквер между ул.Братской и ул.Ленинградской г.Гулькевичи</t>
  </si>
  <si>
    <t>Муниципальная программа "Формирование современной городской среды" на территории Гулькевичского  на 2018-2024гг.</t>
  </si>
  <si>
    <t>Выделение земельных участков для целей комплексного развития жилищного строительства, в том числе для целец передачи земельных участков семьям, имещим трех и более детей, планируемых к обеспечению инженерной инфраструктурой земельных участков (массивов)</t>
  </si>
  <si>
    <t>Выполнение работ по ремонту и обеспечению комплексного благоустройства территории, расположенной по адресу пгт.Гирей, ул.Красная, 4</t>
  </si>
  <si>
    <t>Контракт выполнен и оплачен в полном объеме</t>
  </si>
  <si>
    <t>5.2.</t>
  </si>
  <si>
    <t xml:space="preserve">6. </t>
  </si>
  <si>
    <t>6.3.</t>
  </si>
  <si>
    <t>6.4.</t>
  </si>
  <si>
    <t>7.</t>
  </si>
  <si>
    <r>
      <t xml:space="preserve">1) 02.03.2020г. заключен контракт с ИП Бузов А.Н., г. Краснодар, на сумму 91 823,45 руб., предмет контракта: Поставка оборудования для организации учебного процесса (интерактивная доска, мультимедийный проектор, ноутбук), заказчик: МБО ДО ДШИ г. Гулькевичи.
</t>
    </r>
    <r>
      <rPr>
        <b/>
        <sz val="24"/>
        <color indexed="8"/>
        <rFont val="Times New Roman"/>
        <family val="1"/>
        <charset val="204"/>
      </rPr>
      <t xml:space="preserve">Поставка произведена, контракт исполнен.
</t>
    </r>
    <r>
      <rPr>
        <sz val="24"/>
        <color indexed="8"/>
        <rFont val="Times New Roman"/>
        <family val="1"/>
        <charset val="204"/>
      </rPr>
      <t xml:space="preserve">2) 03.03.2020г. заключен контракт с ИП Колоскова Т.В., г. Краснодар, на сумму 3 522 964,65 руб., пердмет контракта: Поставка музыкальных инструментов и принадлежностей для музыкальных инструментов, заказчик: МБО ДО ДШИ г. Гулькевичи. 
</t>
    </r>
    <r>
      <rPr>
        <b/>
        <sz val="24"/>
        <color indexed="8"/>
        <rFont val="Times New Roman"/>
        <family val="1"/>
        <charset val="204"/>
      </rPr>
      <t xml:space="preserve">Поставка произведена, контракт исполнен.
</t>
    </r>
    <r>
      <rPr>
        <sz val="24"/>
        <color indexed="8"/>
        <rFont val="Times New Roman"/>
        <family val="1"/>
        <charset val="204"/>
      </rPr>
      <t xml:space="preserve">3) 06.04.2020г. заключен контракт с ИП Колоскова Т.В., г. Краснодар, на сумму 317 113,90 руб., предмет контракта: Поставка музыкальных инструментов, заказчик: МБО ДО ДШИ г. Гулькевичи. 
</t>
    </r>
    <r>
      <rPr>
        <b/>
        <sz val="24"/>
        <color indexed="8"/>
        <rFont val="Times New Roman"/>
        <family val="1"/>
        <charset val="204"/>
      </rPr>
      <t xml:space="preserve">Поставка произведена, контракт исполнен.
</t>
    </r>
    <r>
      <rPr>
        <sz val="24"/>
        <color indexed="8"/>
        <rFont val="Times New Roman"/>
        <family val="1"/>
        <charset val="204"/>
      </rPr>
      <t xml:space="preserve">4) 19.05.2020г. заключен контракт с ИП Колоскова Т.В., г. Краснодар, на сумму 4 298,00 руб., предмет контракта: Поставка учебных пособий. 
</t>
    </r>
    <r>
      <rPr>
        <b/>
        <sz val="24"/>
        <color indexed="8"/>
        <rFont val="Times New Roman"/>
        <family val="1"/>
        <charset val="204"/>
      </rPr>
      <t xml:space="preserve">Поставка произведена, контракт исполнен.
</t>
    </r>
    <r>
      <rPr>
        <sz val="24"/>
        <color indexed="8"/>
        <rFont val="Times New Roman"/>
        <family val="1"/>
        <charset val="204"/>
      </rPr>
      <t xml:space="preserve">
</t>
    </r>
  </si>
  <si>
    <t xml:space="preserve">8) Кроме того исполнены договора (контракты) на поставку комплектов для ГИА лаборатории по физике, шкафа вытяжного, оборудования для агротехнологического класса на общую сумму 376,9 тыс. руб.; </t>
  </si>
  <si>
    <t>9) 22.06.2020г. заключен контракт с ООО «Система», цена контракта 466,0 тыс. руб., предмет контракта: поставка лабораторного оборудования, заказчик: МБОУ СОШ № 13. Оборудование поставлено и оплачено;</t>
  </si>
  <si>
    <t xml:space="preserve"> ГКУ КК "Гулькевичский Центр занятости населения" заключено 4 контракта на 52 тыс. руб. на переобучение 9 женщин из числа незанятых граждан, находящихся в отпуске по уходу за ребенком в возрасте до трех лет, готовых пройти переобучение по Программе 1С - предприятие -  2 чел., специалистов ПФР - 2 чел., санитарки ЦРБ - 5 чел</t>
  </si>
  <si>
    <t>ГКУ КК "Гулькевичский Центр занятости населения" проведен мониторинг среди работодателей МО Гулькевичский район на предмет готовности переобучения граждан возраста 50 +. Заключено 5 контрактов на профобучение 75 граждан  данной возрастной категории. Прошли профобучение: 11 человек по специальности соцальный работник, 38 человека обучаются по специальности санитар, 5  мед регистраторов, 1 машинист крана, 20 младшие воспитатели</t>
  </si>
  <si>
    <t xml:space="preserve"> Горошко А.А. Ильин Г.В.</t>
  </si>
  <si>
    <r>
      <t xml:space="preserve">2 предприятия целевой группы (ОАО «АПСК «Гулькевичский» и АО «ДСУ-7») являются участниками данного Национального проекта, заключили соглашения с Федеральным центром компетенций (г. Москва) и с министерством экономики Краснодарского края.
В 2020 году заявка на участие в Национальном проекте подана 2 предприятиями:  ООО НПП "АгроМашРегион", Гирейское ЗАО "Железобетон", которые прошли соответствующую регистрацию. </t>
    </r>
    <r>
      <rPr>
        <b/>
        <sz val="26"/>
        <color indexed="8"/>
        <rFont val="Times New Roman"/>
        <family val="1"/>
        <charset val="204"/>
      </rPr>
      <t>Однако по критериям не подошли  стать участниками проекта (выручка меньше 400 млн.руб.).</t>
    </r>
  </si>
  <si>
    <t>Парфенцов А.В.</t>
  </si>
  <si>
    <t>Викторов С.А.       Парфенцов А.В.</t>
  </si>
  <si>
    <r>
      <t xml:space="preserve">1) 21.05.2020 г. заключен контракт ООО «ИНФОТЕХ», на сумму 148,8 тыс. руб., предмет контракта: поставка 3D принтера. </t>
    </r>
    <r>
      <rPr>
        <b/>
        <sz val="26"/>
        <color indexed="8"/>
        <rFont val="Times New Roman"/>
        <family val="1"/>
        <charset val="204"/>
      </rPr>
      <t>Оборудование поставлено</t>
    </r>
    <r>
      <rPr>
        <sz val="26"/>
        <color indexed="8"/>
        <rFont val="Times New Roman"/>
        <family val="1"/>
        <charset val="204"/>
      </rPr>
      <t xml:space="preserve"> </t>
    </r>
    <r>
      <rPr>
        <b/>
        <sz val="26"/>
        <color indexed="8"/>
        <rFont val="Times New Roman"/>
        <family val="1"/>
        <charset val="204"/>
      </rPr>
      <t>и</t>
    </r>
    <r>
      <rPr>
        <sz val="26"/>
        <color indexed="8"/>
        <rFont val="Times New Roman"/>
        <family val="1"/>
        <charset val="204"/>
      </rPr>
      <t xml:space="preserve"> </t>
    </r>
    <r>
      <rPr>
        <b/>
        <sz val="26"/>
        <color indexed="8"/>
        <rFont val="Times New Roman"/>
        <family val="1"/>
        <charset val="204"/>
      </rPr>
      <t>оплачено;</t>
    </r>
    <r>
      <rPr>
        <sz val="26"/>
        <color indexed="8"/>
        <rFont val="Times New Roman"/>
        <family val="1"/>
        <charset val="204"/>
      </rPr>
      <t xml:space="preserve">
2) 27.05.2020г. заключен контракт с ООО «Смарт Куб», цена контракта: 606,5 тыс. руб., предмет контракта: поставка компьютерного оборудования (срок исполнения контракта 16.07.2020) оборудование поставлено и оплачено.
3) заключено 3 договора  с ИП Кириченко И.В. на общую сумму 60,6 тыс. руб., предмет контракта: поставка комплектов мебели, шахмат, шахматных часов. </t>
    </r>
    <r>
      <rPr>
        <b/>
        <sz val="26"/>
        <color indexed="8"/>
        <rFont val="Times New Roman"/>
        <family val="1"/>
        <charset val="204"/>
      </rPr>
      <t>Оборудование</t>
    </r>
    <r>
      <rPr>
        <sz val="26"/>
        <color indexed="8"/>
        <rFont val="Times New Roman"/>
        <family val="1"/>
        <charset val="204"/>
      </rPr>
      <t xml:space="preserve"> </t>
    </r>
    <r>
      <rPr>
        <b/>
        <sz val="26"/>
        <color indexed="8"/>
        <rFont val="Times New Roman"/>
        <family val="1"/>
        <charset val="204"/>
      </rPr>
      <t>поставлено и оплачено</t>
    </r>
    <r>
      <rPr>
        <sz val="26"/>
        <color indexed="8"/>
        <rFont val="Times New Roman"/>
        <family val="1"/>
        <charset val="204"/>
      </rPr>
      <t xml:space="preserve">;
4) 23.04.2020 г. заключено 2 контракта с ООО «Новая школа» на общую сумму 64,8тыс.руб., предметы контрактов. </t>
    </r>
    <r>
      <rPr>
        <b/>
        <sz val="26"/>
        <color indexed="8"/>
        <rFont val="Times New Roman"/>
        <family val="1"/>
        <charset val="204"/>
      </rPr>
      <t>Оборудование  поставлено и оплачено в сумме 28,9 тыс. руб</t>
    </r>
    <r>
      <rPr>
        <sz val="26"/>
        <color indexed="8"/>
        <rFont val="Times New Roman"/>
        <family val="1"/>
        <charset val="204"/>
      </rPr>
      <t xml:space="preserve">.;
- поставка оборудования для медиазоны. </t>
    </r>
    <r>
      <rPr>
        <b/>
        <sz val="26"/>
        <color indexed="8"/>
        <rFont val="Times New Roman"/>
        <family val="1"/>
        <charset val="204"/>
      </rPr>
      <t>Оборудование поставлено</t>
    </r>
    <r>
      <rPr>
        <sz val="26"/>
        <color indexed="8"/>
        <rFont val="Times New Roman"/>
        <family val="1"/>
        <charset val="204"/>
      </rPr>
      <t xml:space="preserve"> и о</t>
    </r>
    <r>
      <rPr>
        <b/>
        <sz val="26"/>
        <color indexed="8"/>
        <rFont val="Times New Roman"/>
        <family val="1"/>
        <charset val="204"/>
      </rPr>
      <t>плаченов сумме 35,9 тыс. руб</t>
    </r>
    <r>
      <rPr>
        <sz val="26"/>
        <color indexed="8"/>
        <rFont val="Times New Roman"/>
        <family val="1"/>
        <charset val="204"/>
      </rPr>
      <t xml:space="preserve">. </t>
    </r>
  </si>
  <si>
    <r>
      <t xml:space="preserve">5) 23.04.2020 г. заключен  контракт с ООО «Эдусервис» на сумму 119,1 тыс.руб., предмет контракта: поставка квадрокоптера. </t>
    </r>
    <r>
      <rPr>
        <b/>
        <sz val="26"/>
        <color theme="1"/>
        <rFont val="Times New Roman"/>
        <family val="1"/>
        <charset val="204"/>
      </rPr>
      <t>Оборудование поставлено</t>
    </r>
    <r>
      <rPr>
        <sz val="26"/>
        <color theme="1"/>
        <rFont val="Times New Roman"/>
        <family val="1"/>
        <charset val="204"/>
      </rPr>
      <t xml:space="preserve"> </t>
    </r>
    <r>
      <rPr>
        <b/>
        <sz val="26"/>
        <color theme="1"/>
        <rFont val="Times New Roman"/>
        <family val="1"/>
        <charset val="204"/>
      </rPr>
      <t>и</t>
    </r>
    <r>
      <rPr>
        <sz val="26"/>
        <color theme="1"/>
        <rFont val="Times New Roman"/>
        <family val="1"/>
        <charset val="204"/>
      </rPr>
      <t xml:space="preserve"> </t>
    </r>
    <r>
      <rPr>
        <b/>
        <sz val="26"/>
        <color theme="1"/>
        <rFont val="Times New Roman"/>
        <family val="1"/>
        <charset val="204"/>
      </rPr>
      <t>оплачено</t>
    </r>
    <r>
      <rPr>
        <sz val="26"/>
        <color theme="1"/>
        <rFont val="Times New Roman"/>
        <family val="1"/>
        <charset val="204"/>
      </rPr>
      <t xml:space="preserve">.
6) 23.04.2020 г. заключен  контракт с ООО «КВАНТОРИУМ» на сумму 101,2 тыс.руб., предмет контракта:  поставка оборудования для изучения основ безопасности жизнедеятельности и оказания первой помощи. </t>
    </r>
    <r>
      <rPr>
        <b/>
        <sz val="26"/>
        <color theme="1"/>
        <rFont val="Times New Roman"/>
        <family val="1"/>
        <charset val="204"/>
      </rPr>
      <t>Оборудование и оплачено</t>
    </r>
    <r>
      <rPr>
        <sz val="26"/>
        <color theme="1"/>
        <rFont val="Times New Roman"/>
        <family val="1"/>
        <charset val="204"/>
      </rPr>
      <t>.
7) 26.06.2020 г. заключен контракт с ООО «Эдусервис» на сумму 50,7 тыс.руб.,</t>
    </r>
    <r>
      <rPr>
        <b/>
        <sz val="26"/>
        <color theme="1"/>
        <rFont val="Times New Roman"/>
        <family val="1"/>
        <charset val="204"/>
      </rPr>
      <t xml:space="preserve"> Оборудование  поставлено и оплате.</t>
    </r>
  </si>
  <si>
    <r>
      <t xml:space="preserve">1) 01.06.2020г. заключен контракт с ООО «Стронг» г.Крымск, цена контракта: 518,5 тыс. руб., предмет контракта: поставка ФГОС-лаборатории цифровой по физике для учителя, заказчик: МБОУ СОШ №8. </t>
    </r>
    <r>
      <rPr>
        <b/>
        <sz val="26"/>
        <color indexed="8"/>
        <rFont val="Times New Roman"/>
        <family val="1"/>
        <charset val="204"/>
      </rPr>
      <t>Оборудование поставлено и оплачено</t>
    </r>
    <r>
      <rPr>
        <sz val="26"/>
        <color indexed="8"/>
        <rFont val="Times New Roman"/>
        <family val="1"/>
        <charset val="204"/>
      </rPr>
      <t xml:space="preserve">;
2) 26.05.2020 г. заключен контракт с ИП Небалуев И. Г., цена контракта: 1656,6 тыс. руб., предмет контракта: поставка ФГОС-лаборатории цифровой по физике для группы учеников, заказчик МБОУ СОШ №8. </t>
    </r>
    <r>
      <rPr>
        <b/>
        <sz val="26"/>
        <color indexed="8"/>
        <rFont val="Times New Roman"/>
        <family val="1"/>
        <charset val="204"/>
      </rPr>
      <t>Оборудование поставлено и оплачено;</t>
    </r>
    <r>
      <rPr>
        <sz val="26"/>
        <color indexed="8"/>
        <rFont val="Times New Roman"/>
        <family val="1"/>
        <charset val="204"/>
      </rPr>
      <t xml:space="preserve">                                                                                                                3) 25.05.2020г. заключен контракт с ООО «Пролинк», цена контракта:  265 тыс. руб., заказчик: МБОУ СОШ №13.  </t>
    </r>
    <r>
      <rPr>
        <b/>
        <sz val="26"/>
        <color indexed="8"/>
        <rFont val="Times New Roman"/>
        <family val="1"/>
        <charset val="204"/>
      </rPr>
      <t>Оборудование поставлено</t>
    </r>
    <r>
      <rPr>
        <sz val="26"/>
        <color indexed="8"/>
        <rFont val="Times New Roman"/>
        <family val="1"/>
        <charset val="204"/>
      </rPr>
      <t xml:space="preserve">, </t>
    </r>
    <r>
      <rPr>
        <b/>
        <sz val="26"/>
        <color indexed="8"/>
        <rFont val="Times New Roman"/>
        <family val="1"/>
        <charset val="204"/>
      </rPr>
      <t>оплата прошла</t>
    </r>
    <r>
      <rPr>
        <sz val="26"/>
        <color indexed="8"/>
        <rFont val="Times New Roman"/>
        <family val="1"/>
        <charset val="204"/>
      </rPr>
      <t>.
4) 17.06.2020г. заключен контракт с ООО «Все для школ» г. Москва, цена контракта 1747, 9 тыс. руб., заказчик: МБОУ СОШ №13.</t>
    </r>
    <r>
      <rPr>
        <b/>
        <sz val="26"/>
        <color indexed="8"/>
        <rFont val="Times New Roman"/>
        <family val="1"/>
        <charset val="204"/>
      </rPr>
      <t xml:space="preserve"> Оборудование поставлено</t>
    </r>
    <r>
      <rPr>
        <sz val="26"/>
        <color indexed="8"/>
        <rFont val="Times New Roman"/>
        <family val="1"/>
        <charset val="204"/>
      </rPr>
      <t xml:space="preserve"> </t>
    </r>
    <r>
      <rPr>
        <b/>
        <sz val="26"/>
        <color indexed="8"/>
        <rFont val="Times New Roman"/>
        <family val="1"/>
        <charset val="204"/>
      </rPr>
      <t>и оплачено</t>
    </r>
    <r>
      <rPr>
        <sz val="26"/>
        <color indexed="8"/>
        <rFont val="Times New Roman"/>
        <family val="1"/>
        <charset val="204"/>
      </rPr>
      <t xml:space="preserve">;                                                                                                 5) 24.07.2020г. заключен контракт с ООО «АРГО», цена контракта 830,0 тыс. руб., предмет контракта: поставка интерактивного оборудования и мобильного класса, заказчик: МБОУ СОШ № 8 п. Комсомольский.  </t>
    </r>
    <r>
      <rPr>
        <b/>
        <sz val="26"/>
        <color indexed="8"/>
        <rFont val="Times New Roman"/>
        <family val="1"/>
        <charset val="204"/>
      </rPr>
      <t>Оборудование  поставлено и оплачено</t>
    </r>
    <r>
      <rPr>
        <sz val="26"/>
        <color indexed="8"/>
        <rFont val="Times New Roman"/>
        <family val="1"/>
        <charset val="204"/>
      </rPr>
      <t xml:space="preserve">;
</t>
    </r>
  </si>
  <si>
    <r>
      <t xml:space="preserve">6) 17.07.2020г. заключен контракт с ИП Сахаров А.В., цена контракта 85,4 тыс. руб., предмет контракта: поставка робототехнических комплексов, заказчик: МБОУ СОШ № 13. Срок исполнения контракта – 28.08.2020. </t>
    </r>
    <r>
      <rPr>
        <b/>
        <sz val="26"/>
        <color indexed="8"/>
        <rFont val="Times New Roman"/>
        <family val="1"/>
        <charset val="204"/>
      </rPr>
      <t>Оборудование поставлено и оплачено</t>
    </r>
    <r>
      <rPr>
        <sz val="26"/>
        <color indexed="8"/>
        <rFont val="Times New Roman"/>
        <family val="1"/>
        <charset val="204"/>
      </rPr>
      <t xml:space="preserve">;                                                                                     7) 21.07.2020г. заключен контракт с ООО «Система», цена контракта 285,0 тыс. руб.,  заказчик: МБОУ СОШ № 13. </t>
    </r>
    <r>
      <rPr>
        <b/>
        <sz val="26"/>
        <color indexed="8"/>
        <rFont val="Times New Roman"/>
        <family val="1"/>
        <charset val="204"/>
      </rPr>
      <t>Оборудование поставлено и</t>
    </r>
    <r>
      <rPr>
        <sz val="26"/>
        <color indexed="8"/>
        <rFont val="Times New Roman"/>
        <family val="1"/>
        <charset val="204"/>
      </rPr>
      <t xml:space="preserve"> </t>
    </r>
    <r>
      <rPr>
        <b/>
        <sz val="26"/>
        <color indexed="8"/>
        <rFont val="Times New Roman"/>
        <family val="1"/>
        <charset val="204"/>
      </rPr>
      <t xml:space="preserve">оплачено </t>
    </r>
    <r>
      <rPr>
        <sz val="26"/>
        <color indexed="8"/>
        <rFont val="Times New Roman"/>
        <family val="1"/>
        <charset val="204"/>
      </rPr>
      <t xml:space="preserve">;
8) </t>
    </r>
    <r>
      <rPr>
        <b/>
        <sz val="26"/>
        <color indexed="8"/>
        <rFont val="Times New Roman"/>
        <family val="1"/>
        <charset val="204"/>
      </rPr>
      <t xml:space="preserve">Кроме того исполнены договора (контракты) на поставку комплектов для ГИА лаборатории по физике,оборудования для агротехнологического класса на общую сумму 376,9 тыс. руб.; 
</t>
    </r>
  </si>
  <si>
    <r>
      <t xml:space="preserve">24.03.2020г. заключен контракт с ООО "ЕВРОПА" г.Краснодар, на сумму 15 988 581,85 рублей, заказчик: администрация Пушкинского сельского поселения,  
</t>
    </r>
    <r>
      <rPr>
        <b/>
        <sz val="28"/>
        <color indexed="8"/>
        <rFont val="Times New Roman"/>
        <family val="1"/>
        <charset val="204"/>
      </rPr>
      <t xml:space="preserve">Работы выполнены 24 августа 2020г.  на сумму 14 919 781,20 рублей. 11 сентября 2020 г. состоялось открытие парка </t>
    </r>
  </si>
  <si>
    <t xml:space="preserve">Терекова О.А. </t>
  </si>
  <si>
    <r>
      <t xml:space="preserve">В рамках данного регионального проекта необходимо обеспечить увеличение численности занятых в сфере малого и среднего предпринимательства:  в </t>
    </r>
    <r>
      <rPr>
        <b/>
        <sz val="20"/>
        <rFont val="Times New Roman"/>
        <family val="1"/>
        <charset val="204"/>
      </rPr>
      <t>2020 году до 10,145 тыс. чел.</t>
    </r>
    <r>
      <rPr>
        <sz val="20"/>
        <rFont val="Times New Roman"/>
        <family val="1"/>
        <charset val="204"/>
      </rPr>
      <t xml:space="preserve">; в 2021 году до 10,892 тыс. чел.; в 2022 году до 11,763 тыс. чел.; в 2023 году до 12,498 тыс. чел.; в 2024 году до 13,17 тыс. чел.  </t>
    </r>
    <r>
      <rPr>
        <b/>
        <sz val="20"/>
        <rFont val="Times New Roman"/>
        <family val="1"/>
        <charset val="204"/>
      </rPr>
      <t>По итогам 9 месяцев  2020 года численность занятых в сфере малого и среднего предпринимательства - 9,186 тыс.чел., исполнение 90,5%.  Н</t>
    </r>
    <r>
      <rPr>
        <sz val="20"/>
        <rFont val="Times New Roman"/>
        <family val="1"/>
        <charset val="204"/>
      </rPr>
      <t xml:space="preserve">а учет стали ИП - 189, снято с учета - 195 (97%),  ЮЛ постановка на учет - 9, снятие с учета - 22 (41%). Количественный показатель: минус 19 единиц. Достижение показателей планируется за счет мер поддержки на региональном и федеральном уровне. </t>
    </r>
    <r>
      <rPr>
        <b/>
        <sz val="20"/>
        <rFont val="Times New Roman"/>
        <family val="1"/>
        <charset val="204"/>
      </rPr>
      <t xml:space="preserve">
</t>
    </r>
  </si>
  <si>
    <t xml:space="preserve"> По итогам 9 месяцев 2020 года ЦПП Гулькевичский район субъектам МСП оказано 460 бесплатных консультаций. В рамках данной работы за период с 01.01.2020 г. по 30.09.2020 г.количество субъектов МСП, получивших микрозаймы  с процентными ставками от 2 % до 4% годовых в Фонде микрофинансирования – 19 единиц, количество договоров – 15 единиц, в экономику МО Гулькевичский район вовлечено около 30  млн. рублей.   Выдано кредитных ресурсов (зарплатных) на поддержание численности занятых в малом бизнесе Сбербанк на сумму 12,1 млн. рублей с 0% процентной ставкой (при сохранении штатной численности сотрудников),  на пополнение оборотных средств одобрено  66 заявок на сумму 57,8 млн. рублей под 2% годовых.. На пополнение оборотных средств РНКБ удовлетворено 9 заявок на сумму 7,8 млн. рублей под 2% годовых.</t>
  </si>
  <si>
    <t>В рамках национального проекта "Международная кооперация и экспорт" проведен мониторинг среди предприятий АПК Гулькевичского района о возможности  экспортных  поставок на 2020 г. и на перспективу до 2024 г. В ООО "КЗГ" с 2019 года разработаны прогнозные показатели по обьему экспорта продукции, что составит от 10,5 тыс. тонн до 11,5 тыс. тонн ежегодно. Основные экспортные направления - страны СНГ. Для развития экспорта используются ресурсы международных электронных площадок, таких как Alibaba, привлекаются международные трейдеры. Проводится работа с российским Экспортным центром по вопросам субсидирования транспортных расходов на экспорт продукции. С начала 2020 г.  (на 01.11.20г ) ООО "КЗГ" реализовано на экспорт 2,0 тыс. тонн продукции (мальтодекстрин, крахмал, патока, глютен).  ССПК ККЗ "Кубань" осуществляет экспорт семян гибридной кукурузы в страны СНГ (Беларуссия),   на 01.11.20г реализовано на экспорт 0,3 тыс. тонн семян гибридной кукурузы, в настоящее время реализация приостановлена, вероятно возобновится в декабре текущего года.Реализацией с/х продукцией на экспорт ( в страны СНГ) в 2020 году занимались : ООО " Союз-Агро", на 01.11.2020г экспортировано овощной кукурузы-5660 тонн, ОАО СК "им. М.И. Калинина", ООО " Колос"- экспортировал зерно ячменя -1800 тонн под одно из направлений общей программы АПК КК "гидромелиоративные мероприятия".</t>
  </si>
  <si>
    <t xml:space="preserve"> 
 В целях реализации гос. программы Краснодарского края «Развитие сельского хозяйства и регулирование рынков сельскохозяйственной продукции, сырья и продовольствия».  На 2020 год краевым  бюджетом бюджету МО Гулькевкичский район выделен лимит денежных средств на выплату по вышеуказанной программе в размере 20 млн. руб. Освоение денежных средств начнется во 2 квартале 2020 года. </t>
  </si>
  <si>
    <r>
      <t xml:space="preserve">Муниципальное образования Гулькевичский район в 2020 году участвует в 7 Национальных проектах с общим объемом финансирования 64,7 млн.рублей (в том числе краевой бюджет - 60,6 млн. рублей, местный бюджет - 4,1 млн. рублей), </t>
    </r>
    <r>
      <rPr>
        <sz val="45"/>
        <color rgb="FFFF0000"/>
        <rFont val="Times New Roman"/>
        <family val="1"/>
        <charset val="204"/>
      </rPr>
      <t>по состоянию на 26 октября 2020г. заключено контрактов на общую сумму 61,3 млн. рублей, что составляет 95  % от общего объема средств, предусмотренного на реализацию Национальных проектов.</t>
    </r>
  </si>
  <si>
    <r>
      <t xml:space="preserve">9) 22.06.2020г. заключен контракт с ООО «Система», цена контракта 466,0 тыс. руб.. </t>
    </r>
    <r>
      <rPr>
        <b/>
        <sz val="26"/>
        <color indexed="8"/>
        <rFont val="Times New Roman"/>
        <family val="1"/>
        <charset val="204"/>
      </rPr>
      <t>Оборудование поставлено и оплачено</t>
    </r>
    <r>
      <rPr>
        <sz val="26"/>
        <color indexed="8"/>
        <rFont val="Times New Roman"/>
        <family val="1"/>
        <charset val="204"/>
      </rPr>
      <t xml:space="preserve">;
10) 27.08.2020г. заключен контракт с ИП Кириченко И.В.,цена контракта 432,6 тыс. руб.  </t>
    </r>
    <r>
      <rPr>
        <b/>
        <sz val="26"/>
        <color indexed="8"/>
        <rFont val="Times New Roman"/>
        <family val="1"/>
        <charset val="204"/>
      </rPr>
      <t>Товар поставлен и оплачен.</t>
    </r>
    <r>
      <rPr>
        <sz val="26"/>
        <color indexed="8"/>
        <rFont val="Times New Roman"/>
        <family val="1"/>
        <charset val="204"/>
      </rPr>
      <t xml:space="preserve">                                                                                                  11) 28.08.2020г. заключены  контракта с ИП Кириченко Г.Л.. цена контракта 595,9 тыс. руб.  с ИП Кириченко И.В. цена контракта  599,5 тыс. руб.. </t>
    </r>
    <r>
      <rPr>
        <b/>
        <sz val="26"/>
        <color indexed="8"/>
        <rFont val="Times New Roman"/>
        <family val="1"/>
        <charset val="204"/>
      </rPr>
      <t>Товар поставлен и оплачен</t>
    </r>
    <r>
      <rPr>
        <sz val="26"/>
        <color indexed="8"/>
        <rFont val="Times New Roman"/>
        <family val="1"/>
        <charset val="204"/>
      </rPr>
      <t xml:space="preserve">.                                                                                                                                                           </t>
    </r>
    <r>
      <rPr>
        <b/>
        <sz val="26"/>
        <color indexed="8"/>
        <rFont val="Times New Roman"/>
        <family val="1"/>
        <charset val="204"/>
      </rPr>
      <t>Все контракты заключены на общую сумму</t>
    </r>
    <r>
      <rPr>
        <sz val="26"/>
        <color indexed="8"/>
        <rFont val="Times New Roman"/>
        <family val="1"/>
        <charset val="204"/>
      </rPr>
      <t xml:space="preserve">   </t>
    </r>
    <r>
      <rPr>
        <b/>
        <sz val="26"/>
        <color indexed="8"/>
        <rFont val="Times New Roman"/>
        <family val="1"/>
        <charset val="204"/>
      </rPr>
      <t>7859,7 тыс. руб</t>
    </r>
    <r>
      <rPr>
        <sz val="26"/>
        <color indexed="8"/>
        <rFont val="Times New Roman"/>
        <family val="1"/>
        <charset val="204"/>
      </rPr>
      <t xml:space="preserve">., </t>
    </r>
    <r>
      <rPr>
        <b/>
        <sz val="26"/>
        <color indexed="8"/>
        <rFont val="Times New Roman"/>
        <family val="1"/>
        <charset val="204"/>
      </rPr>
      <t xml:space="preserve">экономия </t>
    </r>
    <r>
      <rPr>
        <sz val="26"/>
        <color indexed="8"/>
        <rFont val="Times New Roman"/>
        <family val="1"/>
        <charset val="204"/>
      </rPr>
      <t xml:space="preserve">составила всего </t>
    </r>
    <r>
      <rPr>
        <b/>
        <sz val="26"/>
        <color indexed="8"/>
        <rFont val="Times New Roman"/>
        <family val="1"/>
        <charset val="204"/>
      </rPr>
      <t>1278,2 тыс. руб</t>
    </r>
    <r>
      <rPr>
        <sz val="26"/>
        <color indexed="8"/>
        <rFont val="Times New Roman"/>
        <family val="1"/>
        <charset val="204"/>
      </rPr>
      <t xml:space="preserve">. </t>
    </r>
    <r>
      <rPr>
        <b/>
        <sz val="26"/>
        <color indexed="8"/>
        <rFont val="Times New Roman"/>
        <family val="1"/>
        <charset val="204"/>
      </rPr>
      <t>Экономия  возвращена в доход бюджета</t>
    </r>
    <r>
      <rPr>
        <sz val="26"/>
        <color indexed="8"/>
        <rFont val="Times New Roman"/>
        <family val="1"/>
        <charset val="204"/>
      </rPr>
      <t xml:space="preserve">, </t>
    </r>
    <r>
      <rPr>
        <b/>
        <sz val="26"/>
        <color indexed="8"/>
        <rFont val="Times New Roman"/>
        <family val="1"/>
        <charset val="204"/>
      </rPr>
      <t>1239,9 тыс. руб</t>
    </r>
    <r>
      <rPr>
        <sz val="26"/>
        <color indexed="8"/>
        <rFont val="Times New Roman"/>
        <family val="1"/>
        <charset val="204"/>
      </rPr>
      <t>. в доход краевого бюджета, а</t>
    </r>
    <r>
      <rPr>
        <b/>
        <sz val="26"/>
        <color indexed="8"/>
        <rFont val="Times New Roman"/>
        <family val="1"/>
        <charset val="204"/>
      </rPr>
      <t xml:space="preserve"> 38,4 тыс. руб</t>
    </r>
    <r>
      <rPr>
        <sz val="26"/>
        <color indexed="8"/>
        <rFont val="Times New Roman"/>
        <family val="1"/>
        <charset val="204"/>
      </rPr>
      <t xml:space="preserve"> в доход муниципального бюджета.                                </t>
    </r>
  </si>
  <si>
    <t>В 2020 году 5 человек – «Лидеры производства» проходили обучение в Москве (февраль-май). В результате 1-го этапа пилотного проекта (завершение которого  28.01.2020г. торжественно отметили на предприятии, и на которое были приглашены зам. губернатора Краснодарского края И.П. Галась и министр экономики А.А. Руппель) достигнуто повышение производительности труда на 2,3%, что позволило увеличить объем возводимого жилья на 16 тыс. м кв. в год и на 8-10% увеличить выручку предприятия. За 9 месяцев сотрудниками предприятия было обучено 41 человек из планируемых 70. 
2 чел. АО «ДСУ-7» (генеральный директор и руководитель проекта по операционным улучшениям) также прошли обучение в Федеральным центре компетенций в качестве тренеров, в августе 2019 года ими обучены 7 сотрудников предприятия.</t>
  </si>
  <si>
    <t>Муниципальная программа Гулькевичского городского поселения Гулькевичского района "Доступная среда"</t>
  </si>
  <si>
    <t>16-18 сентября 2020 года администрацией Гулькевичского городского поселения Гулькевичского района было проведено распределение земельных участков из земель, находящихся в Федеральной собственности, полномочия по управлению и распоряжению которыми переданы органам государственной власти Краснодарского края, для граждан имеющих трех и более детей, стоящих на учете на территории Гулькевичского городского поселения Гулькевичского района. Из 221 земельного участка было распределено 177 земельных участков.</t>
  </si>
  <si>
    <r>
      <rPr>
        <b/>
        <sz val="26"/>
        <color indexed="8"/>
        <rFont val="Times New Roman"/>
        <family val="1"/>
        <charset val="204"/>
      </rPr>
      <t>Региональнвй проект "Жилье</t>
    </r>
    <r>
      <rPr>
        <b/>
        <sz val="22"/>
        <color indexed="8"/>
        <rFont val="Times New Roman"/>
        <family val="1"/>
        <charset val="204"/>
      </rPr>
      <t>"</t>
    </r>
  </si>
  <si>
    <t>Работы выполнены 100%. Выполняется проверка Стройконтроля. После чего будет выполнен остаток оплаты. 30.11. отправлены документы на оплату на сумму 0,5 млн.рублей.</t>
  </si>
  <si>
    <t xml:space="preserve">Работы завершены в полном объеме. Производится уборка территории.
Фактически оплачено по актам выполненных работ на сумму                         7, 5 млн.рублей. Степень готовности – 100%, кассовое освоение – 64%.
На сегодняшний день Подрядчиком готовится документация на закрытие муниципального контракта.
</t>
  </si>
  <si>
    <t xml:space="preserve">Выполнены работы по демонтажу тротуарной плитки, бордюрного камня, опор уличного освещения. На сегодняшний день проложен кабель под новое уличное освещение. Геодезистами на объекте выполнен вынос точек углов поворотов тротуарных дорожек. Установлен новый бордюр и в настоящий момент ведутся работы по укладке тротуарной плитки на центральной аллее.
Процент готовности по благоустройству сквера, на 2 декабря 2020 года составляет – 95 %. 
Оплачено – 6,1 млн.рублей.  Кассовое освоение  42%.
</t>
  </si>
  <si>
    <t>ИНФОРМАЦИЯ
о реализации национальных проектов в муниципальном образовании Гулькевичский район
на 2 декабря  2020 года</t>
  </si>
</sst>
</file>

<file path=xl/styles.xml><?xml version="1.0" encoding="utf-8"?>
<styleSheet xmlns="http://schemas.openxmlformats.org/spreadsheetml/2006/main">
  <numFmts count="3">
    <numFmt numFmtId="164" formatCode="&quot;₽&quot;###,##0.00"/>
    <numFmt numFmtId="165" formatCode="#,##0.0"/>
    <numFmt numFmtId="166" formatCode="0.0"/>
  </numFmts>
  <fonts count="50">
    <font>
      <sz val="11"/>
      <color theme="1"/>
      <name val="Calibri"/>
      <charset val="204"/>
      <scheme val="minor"/>
    </font>
    <font>
      <sz val="14"/>
      <color indexed="8"/>
      <name val="Times New Roman"/>
      <family val="1"/>
      <charset val="204"/>
    </font>
    <font>
      <sz val="14"/>
      <color indexed="8"/>
      <name val="Times New Roman"/>
      <family val="1"/>
      <charset val="204"/>
    </font>
    <font>
      <b/>
      <sz val="14"/>
      <color indexed="8"/>
      <name val="Times New Roman"/>
      <family val="1"/>
      <charset val="204"/>
    </font>
    <font>
      <b/>
      <sz val="16"/>
      <color indexed="8"/>
      <name val="Times New Roman"/>
      <family val="1"/>
      <charset val="204"/>
    </font>
    <font>
      <sz val="18"/>
      <color indexed="8"/>
      <name val="Times New Roman"/>
      <family val="1"/>
      <charset val="204"/>
    </font>
    <font>
      <sz val="20"/>
      <color indexed="8"/>
      <name val="Times New Roman"/>
      <family val="1"/>
      <charset val="204"/>
    </font>
    <font>
      <sz val="20"/>
      <color indexed="8"/>
      <name val="Times New Roman"/>
      <family val="1"/>
      <charset val="204"/>
    </font>
    <font>
      <sz val="18"/>
      <color indexed="8"/>
      <name val="Times New Roman"/>
      <family val="1"/>
      <charset val="204"/>
    </font>
    <font>
      <sz val="20"/>
      <color indexed="8"/>
      <name val="Calibri"/>
      <family val="2"/>
      <charset val="204"/>
    </font>
    <font>
      <sz val="22"/>
      <color indexed="8"/>
      <name val="Times New Roman"/>
      <family val="1"/>
      <charset val="204"/>
    </font>
    <font>
      <b/>
      <sz val="22"/>
      <color indexed="8"/>
      <name val="Times New Roman"/>
      <family val="1"/>
      <charset val="204"/>
    </font>
    <font>
      <sz val="22"/>
      <color indexed="8"/>
      <name val="Times New Roman"/>
      <family val="1"/>
      <charset val="204"/>
    </font>
    <font>
      <sz val="24"/>
      <color indexed="8"/>
      <name val="Times New Roman"/>
      <family val="1"/>
      <charset val="204"/>
    </font>
    <font>
      <b/>
      <i/>
      <sz val="22"/>
      <color indexed="8"/>
      <name val="Times New Roman"/>
      <family val="1"/>
      <charset val="204"/>
    </font>
    <font>
      <b/>
      <i/>
      <sz val="24"/>
      <color indexed="8"/>
      <name val="Times New Roman"/>
      <family val="1"/>
      <charset val="204"/>
    </font>
    <font>
      <b/>
      <i/>
      <sz val="26"/>
      <color indexed="8"/>
      <name val="Times New Roman"/>
      <family val="1"/>
      <charset val="204"/>
    </font>
    <font>
      <b/>
      <u/>
      <sz val="26"/>
      <color indexed="8"/>
      <name val="Times New Roman"/>
      <family val="1"/>
      <charset val="204"/>
    </font>
    <font>
      <sz val="26"/>
      <color indexed="8"/>
      <name val="Times New Roman"/>
      <family val="1"/>
      <charset val="204"/>
    </font>
    <font>
      <b/>
      <u/>
      <sz val="22"/>
      <color indexed="8"/>
      <name val="Times New Roman"/>
      <family val="1"/>
      <charset val="204"/>
    </font>
    <font>
      <sz val="26"/>
      <color indexed="8"/>
      <name val="Times New Roman"/>
      <family val="1"/>
      <charset val="204"/>
    </font>
    <font>
      <b/>
      <sz val="26"/>
      <color indexed="8"/>
      <name val="Times New Roman"/>
      <family val="1"/>
      <charset val="204"/>
    </font>
    <font>
      <b/>
      <sz val="26"/>
      <color indexed="8"/>
      <name val="Times New Roman"/>
      <family val="1"/>
      <charset val="204"/>
    </font>
    <font>
      <b/>
      <sz val="24"/>
      <color indexed="8"/>
      <name val="Times New Roman"/>
      <family val="1"/>
      <charset val="204"/>
    </font>
    <font>
      <sz val="24"/>
      <color theme="1"/>
      <name val="Calibri"/>
      <family val="2"/>
      <charset val="204"/>
      <scheme val="minor"/>
    </font>
    <font>
      <sz val="24"/>
      <name val="Times New Roman"/>
      <family val="1"/>
      <charset val="204"/>
    </font>
    <font>
      <b/>
      <sz val="11"/>
      <color theme="1"/>
      <name val="Calibri"/>
      <family val="2"/>
      <charset val="204"/>
      <scheme val="minor"/>
    </font>
    <font>
      <b/>
      <sz val="26"/>
      <color rgb="FFFF0000"/>
      <name val="Times New Roman"/>
      <family val="1"/>
      <charset val="204"/>
    </font>
    <font>
      <b/>
      <sz val="26"/>
      <name val="Times New Roman"/>
      <family val="1"/>
      <charset val="204"/>
    </font>
    <font>
      <sz val="14"/>
      <color rgb="FF000000"/>
      <name val="Times New Roman"/>
      <family val="1"/>
      <charset val="204"/>
    </font>
    <font>
      <b/>
      <i/>
      <sz val="22"/>
      <color theme="1"/>
      <name val="Times New Roman"/>
      <family val="1"/>
      <charset val="204"/>
    </font>
    <font>
      <u/>
      <sz val="26"/>
      <color indexed="8"/>
      <name val="Times New Roman"/>
      <family val="1"/>
      <charset val="204"/>
    </font>
    <font>
      <sz val="26"/>
      <color rgb="FF000000"/>
      <name val="Times New Roman"/>
      <family val="1"/>
      <charset val="204"/>
    </font>
    <font>
      <i/>
      <sz val="26"/>
      <color indexed="8"/>
      <name val="Times New Roman"/>
      <family val="1"/>
      <charset val="204"/>
    </font>
    <font>
      <b/>
      <sz val="28"/>
      <color indexed="8"/>
      <name val="Times New Roman"/>
      <family val="1"/>
      <charset val="204"/>
    </font>
    <font>
      <sz val="45"/>
      <color theme="1"/>
      <name val="Times New Roman"/>
      <family val="1"/>
      <charset val="204"/>
    </font>
    <font>
      <sz val="45"/>
      <color theme="1"/>
      <name val="Calibri"/>
      <family val="2"/>
      <charset val="204"/>
      <scheme val="minor"/>
    </font>
    <font>
      <sz val="36"/>
      <color indexed="8"/>
      <name val="Times New Roman"/>
      <family val="1"/>
      <charset val="204"/>
    </font>
    <font>
      <sz val="36"/>
      <color indexed="8"/>
      <name val="Calibri"/>
      <family val="2"/>
      <charset val="204"/>
    </font>
    <font>
      <sz val="28"/>
      <color indexed="8"/>
      <name val="Times New Roman"/>
      <family val="1"/>
      <charset val="204"/>
    </font>
    <font>
      <sz val="26"/>
      <name val="Times New Roman"/>
      <family val="1"/>
      <charset val="204"/>
    </font>
    <font>
      <sz val="20"/>
      <name val="Times New Roman"/>
      <family val="1"/>
      <charset val="204"/>
    </font>
    <font>
      <b/>
      <sz val="20"/>
      <name val="Times New Roman"/>
      <family val="1"/>
      <charset val="204"/>
    </font>
    <font>
      <sz val="26"/>
      <color theme="1"/>
      <name val="Calibri"/>
      <family val="2"/>
      <charset val="204"/>
      <scheme val="minor"/>
    </font>
    <font>
      <sz val="45"/>
      <color rgb="FFFF0000"/>
      <name val="Times New Roman"/>
      <family val="1"/>
      <charset val="204"/>
    </font>
    <font>
      <sz val="11"/>
      <color indexed="8"/>
      <name val="Calibri"/>
      <family val="2"/>
      <charset val="204"/>
    </font>
    <font>
      <sz val="26"/>
      <color theme="1"/>
      <name val="Times New Roman"/>
      <family val="1"/>
      <charset val="204"/>
    </font>
    <font>
      <b/>
      <sz val="26"/>
      <color theme="1"/>
      <name val="Times New Roman"/>
      <family val="1"/>
      <charset val="204"/>
    </font>
    <font>
      <sz val="30"/>
      <color indexed="8"/>
      <name val="Times New Roman"/>
      <family val="1"/>
      <charset val="204"/>
    </font>
    <font>
      <b/>
      <sz val="30"/>
      <color indexed="8"/>
      <name val="Times New Roman"/>
      <family val="1"/>
      <charset val="204"/>
    </font>
  </fonts>
  <fills count="7">
    <fill>
      <patternFill patternType="none"/>
    </fill>
    <fill>
      <patternFill patternType="gray125"/>
    </fill>
    <fill>
      <patternFill patternType="solid">
        <fgColor indexed="46"/>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indexed="9"/>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s>
  <cellStyleXfs count="2">
    <xf numFmtId="0" fontId="0" fillId="0" borderId="0"/>
    <xf numFmtId="0" fontId="45" fillId="0" borderId="0"/>
  </cellStyleXfs>
  <cellXfs count="291">
    <xf numFmtId="0" fontId="0" fillId="0" borderId="0" xfId="0"/>
    <xf numFmtId="0" fontId="1" fillId="0" borderId="0" xfId="0" applyFont="1" applyBorder="1"/>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readingOrder="1"/>
    </xf>
    <xf numFmtId="0" fontId="2" fillId="0" borderId="1" xfId="0" applyFont="1" applyFill="1" applyBorder="1" applyAlignment="1">
      <alignment horizontal="left" vertical="top" wrapText="1" readingOrder="1"/>
    </xf>
    <xf numFmtId="0" fontId="2" fillId="0" borderId="0" xfId="0" applyFont="1" applyFill="1" applyBorder="1" applyAlignment="1">
      <alignment horizontal="left" vertical="top" wrapText="1" readingOrder="1"/>
    </xf>
    <xf numFmtId="0" fontId="2" fillId="0" borderId="0" xfId="0" applyFont="1" applyFill="1" applyBorder="1" applyAlignment="1">
      <alignment horizontal="center" vertical="top" wrapText="1" readingOrder="1"/>
    </xf>
    <xf numFmtId="0" fontId="1" fillId="0" borderId="0" xfId="0" applyFont="1" applyFill="1" applyBorder="1"/>
    <xf numFmtId="0" fontId="2" fillId="0" borderId="0" xfId="0" applyFont="1" applyFill="1" applyBorder="1" applyAlignment="1">
      <alignment horizontal="justify" vertical="top" wrapText="1" readingOrder="1"/>
    </xf>
    <xf numFmtId="0" fontId="4" fillId="0" borderId="1" xfId="0" applyFont="1" applyBorder="1" applyAlignment="1">
      <alignment horizontal="center" vertical="top" wrapText="1" readingOrder="1"/>
    </xf>
    <xf numFmtId="0" fontId="8" fillId="0" borderId="0" xfId="0" applyFont="1" applyFill="1" applyBorder="1"/>
    <xf numFmtId="0" fontId="5" fillId="0" borderId="0" xfId="0" applyFont="1" applyFill="1" applyBorder="1" applyAlignment="1">
      <alignment horizontal="justify" vertical="top" wrapText="1" readingOrder="1"/>
    </xf>
    <xf numFmtId="0" fontId="6" fillId="0" borderId="0" xfId="0" applyFont="1" applyFill="1" applyBorder="1" applyAlignment="1">
      <alignment horizontal="center" vertical="top" wrapText="1" readingOrder="1"/>
    </xf>
    <xf numFmtId="0" fontId="7" fillId="0" borderId="0" xfId="0" applyFont="1" applyFill="1" applyBorder="1"/>
    <xf numFmtId="0" fontId="10" fillId="0" borderId="1" xfId="0" applyFont="1" applyFill="1" applyBorder="1" applyAlignment="1">
      <alignment horizontal="left" vertical="top" wrapText="1" readingOrder="1"/>
    </xf>
    <xf numFmtId="0" fontId="0" fillId="0" borderId="1" xfId="0" applyBorder="1"/>
    <xf numFmtId="0" fontId="0" fillId="0" borderId="0" xfId="0" applyFill="1"/>
    <xf numFmtId="0" fontId="11" fillId="2" borderId="0" xfId="0" applyFont="1" applyFill="1" applyBorder="1" applyAlignment="1">
      <alignment horizontal="center" vertical="center" wrapText="1" readingOrder="1"/>
    </xf>
    <xf numFmtId="0" fontId="11" fillId="0" borderId="0" xfId="0" applyFont="1" applyFill="1" applyBorder="1" applyAlignment="1">
      <alignment horizontal="center" vertical="center" wrapText="1" readingOrder="1"/>
    </xf>
    <xf numFmtId="0" fontId="15" fillId="2" borderId="0"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165" fontId="21" fillId="0" borderId="1" xfId="0" applyNumberFormat="1" applyFont="1" applyBorder="1" applyAlignment="1">
      <alignment horizontal="center" vertical="top" wrapText="1" readingOrder="1"/>
    </xf>
    <xf numFmtId="0" fontId="20" fillId="0" borderId="0" xfId="0" applyFont="1" applyBorder="1"/>
    <xf numFmtId="0" fontId="14" fillId="3" borderId="1" xfId="0" applyFont="1" applyFill="1" applyBorder="1" applyAlignment="1">
      <alignment horizontal="center" vertical="center" wrapText="1" readingOrder="1"/>
    </xf>
    <xf numFmtId="0" fontId="11" fillId="3" borderId="1" xfId="0" applyFont="1" applyFill="1" applyBorder="1" applyAlignment="1">
      <alignment horizontal="center" vertical="center" wrapText="1" readingOrder="1"/>
    </xf>
    <xf numFmtId="0" fontId="16" fillId="3" borderId="1" xfId="0" applyFont="1" applyFill="1" applyBorder="1" applyAlignment="1">
      <alignment horizontal="left" vertical="top" wrapText="1" readingOrder="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0" fillId="3" borderId="0" xfId="0" applyFill="1"/>
    <xf numFmtId="0" fontId="11" fillId="3" borderId="0" xfId="0" applyFont="1" applyFill="1" applyBorder="1" applyAlignment="1">
      <alignment horizontal="center" vertical="center" wrapText="1" readingOrder="1"/>
    </xf>
    <xf numFmtId="0" fontId="17" fillId="3" borderId="1" xfId="0" applyFont="1" applyFill="1" applyBorder="1" applyAlignment="1">
      <alignment horizontal="center" vertical="center" wrapText="1" readingOrder="1"/>
    </xf>
    <xf numFmtId="0" fontId="14" fillId="3" borderId="0" xfId="0" applyFont="1" applyFill="1" applyBorder="1" applyAlignment="1">
      <alignment horizontal="center" vertical="center" wrapText="1" readingOrder="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wrapText="1" readingOrder="1"/>
    </xf>
    <xf numFmtId="0" fontId="12" fillId="3" borderId="1" xfId="0" applyFont="1" applyFill="1" applyBorder="1"/>
    <xf numFmtId="0" fontId="10" fillId="3" borderId="1" xfId="0" applyFont="1" applyFill="1" applyBorder="1" applyAlignment="1">
      <alignment horizontal="right" vertical="top" wrapText="1"/>
    </xf>
    <xf numFmtId="0" fontId="14" fillId="3" borderId="2" xfId="0" applyFont="1" applyFill="1" applyBorder="1" applyAlignment="1">
      <alignment horizontal="center" vertical="center" wrapText="1" readingOrder="1"/>
    </xf>
    <xf numFmtId="0" fontId="11" fillId="3" borderId="2" xfId="0" applyFont="1" applyFill="1" applyBorder="1" applyAlignment="1">
      <alignment horizontal="left" vertical="top" wrapText="1" readingOrder="1"/>
    </xf>
    <xf numFmtId="0" fontId="23" fillId="0" borderId="1" xfId="0" applyFont="1" applyBorder="1" applyAlignment="1">
      <alignment horizontal="center" vertical="top" wrapText="1" readingOrder="1"/>
    </xf>
    <xf numFmtId="0" fontId="13" fillId="0" borderId="1" xfId="0" applyFont="1" applyBorder="1" applyAlignment="1">
      <alignment horizontal="center" vertical="top" wrapText="1"/>
    </xf>
    <xf numFmtId="165" fontId="23" fillId="0" borderId="1" xfId="0" applyNumberFormat="1" applyFont="1" applyBorder="1" applyAlignment="1">
      <alignment horizontal="center" vertical="top" wrapText="1" readingOrder="1"/>
    </xf>
    <xf numFmtId="165" fontId="23" fillId="3" borderId="1" xfId="0" applyNumberFormat="1" applyFont="1" applyFill="1" applyBorder="1" applyAlignment="1">
      <alignment horizontal="center" vertical="top" wrapText="1" readingOrder="1"/>
    </xf>
    <xf numFmtId="166" fontId="23" fillId="3" borderId="1" xfId="0" applyNumberFormat="1" applyFont="1" applyFill="1" applyBorder="1" applyAlignment="1">
      <alignment horizontal="center" vertical="top" wrapText="1" readingOrder="1"/>
    </xf>
    <xf numFmtId="0" fontId="17" fillId="3" borderId="1" xfId="0" applyFont="1" applyFill="1" applyBorder="1" applyAlignment="1">
      <alignment horizontal="center" vertical="top" wrapText="1" readingOrder="1"/>
    </xf>
    <xf numFmtId="0" fontId="13" fillId="3" borderId="1" xfId="0" applyFont="1" applyFill="1" applyBorder="1" applyAlignment="1">
      <alignment vertical="top" wrapText="1" readingOrder="1"/>
    </xf>
    <xf numFmtId="49" fontId="30" fillId="3" borderId="1" xfId="0" applyNumberFormat="1" applyFont="1" applyFill="1" applyBorder="1" applyAlignment="1">
      <alignment horizontal="center" vertical="center"/>
    </xf>
    <xf numFmtId="0" fontId="13" fillId="3" borderId="1" xfId="0" applyFont="1" applyFill="1" applyBorder="1" applyAlignment="1">
      <alignment horizontal="center" vertical="top" wrapText="1"/>
    </xf>
    <xf numFmtId="0" fontId="14" fillId="3" borderId="1" xfId="0" applyFont="1" applyFill="1" applyBorder="1"/>
    <xf numFmtId="0" fontId="21" fillId="3" borderId="1" xfId="0" applyFont="1" applyFill="1" applyBorder="1" applyAlignment="1">
      <alignment horizontal="center" vertical="center" wrapText="1" readingOrder="1"/>
    </xf>
    <xf numFmtId="0" fontId="21" fillId="3" borderId="1" xfId="0" applyFont="1" applyFill="1" applyBorder="1" applyAlignment="1">
      <alignment horizontal="center" vertical="top" wrapText="1" readingOrder="1"/>
    </xf>
    <xf numFmtId="0" fontId="21" fillId="3" borderId="2" xfId="0" applyFont="1" applyFill="1" applyBorder="1" applyAlignment="1">
      <alignment horizontal="center" vertical="top" wrapText="1" readingOrder="1"/>
    </xf>
    <xf numFmtId="0" fontId="20" fillId="0" borderId="0" xfId="0" applyFont="1" applyBorder="1" applyAlignment="1">
      <alignment horizontal="left" wrapText="1"/>
    </xf>
    <xf numFmtId="0" fontId="20" fillId="0" borderId="0" xfId="0" applyFont="1" applyBorder="1" applyAlignment="1">
      <alignment horizontal="right"/>
    </xf>
    <xf numFmtId="0" fontId="21" fillId="0" borderId="2" xfId="0" applyFont="1" applyFill="1" applyBorder="1" applyAlignment="1">
      <alignment horizontal="left" vertical="top" wrapText="1" readingOrder="1"/>
    </xf>
    <xf numFmtId="0" fontId="24" fillId="0" borderId="1" xfId="0" applyFont="1" applyFill="1" applyBorder="1"/>
    <xf numFmtId="0" fontId="21" fillId="0" borderId="1" xfId="0" applyFont="1" applyFill="1" applyBorder="1" applyAlignment="1">
      <alignment horizontal="center" vertical="center" wrapText="1" readingOrder="1"/>
    </xf>
    <xf numFmtId="165" fontId="23" fillId="0" borderId="1" xfId="0" applyNumberFormat="1" applyFont="1" applyFill="1" applyBorder="1" applyAlignment="1">
      <alignment horizontal="center" vertical="top" wrapText="1" readingOrder="1"/>
    </xf>
    <xf numFmtId="0" fontId="0" fillId="0" borderId="1" xfId="0" applyFill="1" applyBorder="1"/>
    <xf numFmtId="0" fontId="21" fillId="0" borderId="1" xfId="0" applyFont="1" applyFill="1" applyBorder="1" applyAlignment="1">
      <alignment horizontal="left" vertical="top" wrapText="1" readingOrder="1"/>
    </xf>
    <xf numFmtId="0" fontId="21" fillId="0" borderId="1" xfId="0" applyFont="1" applyFill="1" applyBorder="1" applyAlignment="1">
      <alignment horizontal="center" vertical="top" wrapText="1" readingOrder="1"/>
    </xf>
    <xf numFmtId="0" fontId="13" fillId="0" borderId="1" xfId="0" applyFont="1" applyFill="1" applyBorder="1" applyAlignment="1">
      <alignment vertical="top" wrapText="1" readingOrder="1"/>
    </xf>
    <xf numFmtId="0" fontId="26" fillId="0" borderId="2" xfId="0" applyFont="1" applyFill="1" applyBorder="1"/>
    <xf numFmtId="0" fontId="21" fillId="0" borderId="2" xfId="0" applyFont="1" applyFill="1" applyBorder="1" applyAlignment="1">
      <alignment horizontal="center" vertical="top" wrapText="1" readingOrder="1"/>
    </xf>
    <xf numFmtId="165" fontId="23" fillId="0" borderId="2" xfId="0" applyNumberFormat="1" applyFont="1" applyFill="1" applyBorder="1" applyAlignment="1">
      <alignment horizontal="center" vertical="top" wrapText="1" readingOrder="1"/>
    </xf>
    <xf numFmtId="0" fontId="23" fillId="0" borderId="2" xfId="0" applyFont="1" applyFill="1" applyBorder="1" applyAlignment="1">
      <alignment horizontal="left" vertical="top" wrapText="1"/>
    </xf>
    <xf numFmtId="0" fontId="0" fillId="0" borderId="3" xfId="0" applyFill="1" applyBorder="1"/>
    <xf numFmtId="0" fontId="21" fillId="0" borderId="3" xfId="0" applyFont="1" applyFill="1" applyBorder="1" applyAlignment="1">
      <alignment horizontal="left" vertical="top" wrapText="1" readingOrder="1"/>
    </xf>
    <xf numFmtId="0" fontId="21" fillId="0" borderId="3" xfId="0" applyFont="1" applyFill="1" applyBorder="1" applyAlignment="1">
      <alignment horizontal="center" vertical="top" wrapText="1" readingOrder="1"/>
    </xf>
    <xf numFmtId="165" fontId="21" fillId="0" borderId="1" xfId="0" applyNumberFormat="1" applyFont="1" applyFill="1" applyBorder="1" applyAlignment="1">
      <alignment horizontal="center" vertical="top" wrapText="1" readingOrder="1"/>
    </xf>
    <xf numFmtId="0" fontId="6" fillId="0" borderId="1" xfId="0" applyFont="1" applyFill="1" applyBorder="1" applyAlignment="1">
      <alignment horizontal="justify" vertical="top" wrapText="1" readingOrder="1"/>
    </xf>
    <xf numFmtId="0" fontId="18" fillId="0" borderId="1" xfId="0" applyFont="1" applyFill="1" applyBorder="1" applyAlignment="1">
      <alignment horizontal="left" vertical="top" wrapText="1" readingOrder="1"/>
    </xf>
    <xf numFmtId="0" fontId="18" fillId="0" borderId="1" xfId="0" applyFont="1" applyFill="1" applyBorder="1" applyAlignment="1">
      <alignment horizontal="center" vertical="top" wrapText="1" readingOrder="1"/>
    </xf>
    <xf numFmtId="165" fontId="18" fillId="0" borderId="1" xfId="0" applyNumberFormat="1" applyFont="1" applyFill="1" applyBorder="1" applyAlignment="1">
      <alignment horizontal="center" vertical="top" wrapText="1" readingOrder="1"/>
    </xf>
    <xf numFmtId="0" fontId="10" fillId="0" borderId="1" xfId="0" applyFont="1" applyFill="1" applyBorder="1" applyAlignment="1">
      <alignment horizontal="justify" vertical="top" wrapText="1" readingOrder="1"/>
    </xf>
    <xf numFmtId="0" fontId="11" fillId="0" borderId="1" xfId="0" applyFont="1" applyFill="1" applyBorder="1" applyAlignment="1">
      <alignment horizontal="justify" vertical="top" wrapText="1" readingOrder="1"/>
    </xf>
    <xf numFmtId="0" fontId="28" fillId="0" borderId="1" xfId="0" applyFont="1" applyFill="1" applyBorder="1" applyAlignment="1">
      <alignment horizontal="center" vertical="top" wrapText="1" readingOrder="1"/>
    </xf>
    <xf numFmtId="0" fontId="27" fillId="0" borderId="1" xfId="0" applyFont="1" applyFill="1" applyBorder="1" applyAlignment="1">
      <alignment horizontal="center" vertical="top" wrapText="1" readingOrder="1"/>
    </xf>
    <xf numFmtId="0" fontId="22" fillId="0" borderId="1" xfId="0" applyFont="1" applyFill="1" applyBorder="1"/>
    <xf numFmtId="0" fontId="21" fillId="0" borderId="1" xfId="0" applyFont="1" applyFill="1" applyBorder="1" applyAlignment="1">
      <alignment horizontal="justify" vertical="top" wrapText="1" readingOrder="1"/>
    </xf>
    <xf numFmtId="0" fontId="18" fillId="0" borderId="1" xfId="0" applyFont="1" applyFill="1" applyBorder="1" applyAlignment="1">
      <alignment horizontal="center" vertical="center" wrapText="1" readingOrder="1"/>
    </xf>
    <xf numFmtId="0" fontId="18" fillId="0" borderId="1" xfId="0" applyFont="1" applyFill="1" applyBorder="1" applyAlignment="1">
      <alignment horizontal="justify" vertical="top" wrapText="1" readingOrder="1"/>
    </xf>
    <xf numFmtId="0" fontId="18" fillId="0" borderId="0" xfId="0" applyFont="1" applyBorder="1"/>
    <xf numFmtId="0" fontId="18" fillId="0" borderId="0" xfId="0" applyFont="1" applyFill="1" applyBorder="1" applyAlignment="1">
      <alignment horizontal="center" wrapText="1" readingOrder="1"/>
    </xf>
    <xf numFmtId="0" fontId="9" fillId="0" borderId="1" xfId="0" applyFont="1" applyFill="1" applyBorder="1" applyAlignment="1">
      <alignment vertical="top" wrapText="1" readingOrder="1"/>
    </xf>
    <xf numFmtId="0" fontId="20" fillId="0" borderId="0" xfId="0" applyFont="1" applyBorder="1" applyAlignment="1">
      <alignment horizontal="left" wrapText="1"/>
    </xf>
    <xf numFmtId="0" fontId="20" fillId="0" borderId="0" xfId="0" applyFont="1" applyBorder="1" applyAlignment="1">
      <alignment horizontal="right"/>
    </xf>
    <xf numFmtId="0" fontId="18" fillId="0" borderId="0" xfId="0" applyFont="1" applyFill="1" applyBorder="1" applyAlignment="1">
      <alignment horizontal="left" vertical="top" wrapText="1" readingOrder="1"/>
    </xf>
    <xf numFmtId="0" fontId="18" fillId="0" borderId="0" xfId="0" applyFont="1" applyFill="1" applyBorder="1" applyAlignment="1">
      <alignment horizontal="center" vertical="top" wrapText="1" readingOrder="1"/>
    </xf>
    <xf numFmtId="0" fontId="18" fillId="0" borderId="0" xfId="0" applyFont="1" applyFill="1" applyBorder="1" applyAlignment="1">
      <alignment horizontal="center" vertical="center" wrapText="1" readingOrder="1"/>
    </xf>
    <xf numFmtId="165" fontId="18" fillId="0" borderId="0" xfId="0" applyNumberFormat="1" applyFont="1" applyFill="1" applyBorder="1" applyAlignment="1">
      <alignment horizontal="center" vertical="center" wrapText="1" readingOrder="1"/>
    </xf>
    <xf numFmtId="0" fontId="18" fillId="0" borderId="0" xfId="0" applyFont="1" applyFill="1" applyBorder="1" applyAlignment="1">
      <alignment horizontal="justify" vertical="top" wrapText="1" readingOrder="1"/>
    </xf>
    <xf numFmtId="0" fontId="13" fillId="0" borderId="1" xfId="0" applyFont="1" applyFill="1" applyBorder="1" applyAlignment="1">
      <alignment horizontal="justify" vertical="top" wrapText="1" readingOrder="1"/>
    </xf>
    <xf numFmtId="0" fontId="20" fillId="0" borderId="0" xfId="0" applyFont="1" applyBorder="1" applyAlignment="1">
      <alignment horizontal="left" wrapText="1"/>
    </xf>
    <xf numFmtId="0" fontId="18" fillId="0" borderId="0" xfId="0" applyFont="1" applyFill="1" applyBorder="1" applyAlignment="1">
      <alignment horizontal="left" vertical="top" wrapText="1" readingOrder="1"/>
    </xf>
    <xf numFmtId="165" fontId="13" fillId="0" borderId="1" xfId="0" applyNumberFormat="1" applyFont="1" applyFill="1" applyBorder="1" applyAlignment="1">
      <alignment horizontal="center" vertical="top" wrapText="1" readingOrder="1"/>
    </xf>
    <xf numFmtId="165" fontId="13" fillId="0" borderId="1" xfId="0" applyNumberFormat="1" applyFont="1" applyBorder="1" applyAlignment="1">
      <alignment horizontal="center" vertical="top" wrapText="1"/>
    </xf>
    <xf numFmtId="165" fontId="23" fillId="3" borderId="2" xfId="0" applyNumberFormat="1" applyFont="1" applyFill="1" applyBorder="1" applyAlignment="1">
      <alignment horizontal="center" vertical="top" wrapText="1" readingOrder="1"/>
    </xf>
    <xf numFmtId="166" fontId="13" fillId="0" borderId="1" xfId="0" applyNumberFormat="1" applyFont="1" applyFill="1" applyBorder="1" applyAlignment="1">
      <alignment vertical="top"/>
    </xf>
    <xf numFmtId="165" fontId="21" fillId="0" borderId="6" xfId="0" applyNumberFormat="1" applyFont="1" applyBorder="1" applyAlignment="1">
      <alignment horizontal="center" vertical="top" wrapText="1" readingOrder="1"/>
    </xf>
    <xf numFmtId="165" fontId="18" fillId="0" borderId="1" xfId="0" applyNumberFormat="1" applyFont="1" applyBorder="1" applyAlignment="1">
      <alignment horizontal="center" vertical="top" wrapText="1" readingOrder="1"/>
    </xf>
    <xf numFmtId="165" fontId="13" fillId="0" borderId="1" xfId="0" applyNumberFormat="1" applyFont="1" applyBorder="1" applyAlignment="1">
      <alignment horizontal="center" vertical="top" wrapText="1" readingOrder="1"/>
    </xf>
    <xf numFmtId="165" fontId="23" fillId="0" borderId="1" xfId="0" applyNumberFormat="1" applyFont="1" applyBorder="1" applyAlignment="1">
      <alignment horizontal="center" vertical="top" wrapText="1"/>
    </xf>
    <xf numFmtId="165" fontId="23" fillId="3" borderId="1" xfId="0" applyNumberFormat="1" applyFont="1" applyFill="1" applyBorder="1" applyAlignment="1">
      <alignment horizontal="center" vertical="top" wrapText="1"/>
    </xf>
    <xf numFmtId="166" fontId="23" fillId="3" borderId="1" xfId="0" applyNumberFormat="1" applyFont="1" applyFill="1" applyBorder="1" applyAlignment="1">
      <alignment horizontal="center" vertical="top"/>
    </xf>
    <xf numFmtId="165" fontId="13" fillId="0" borderId="1" xfId="0" applyNumberFormat="1" applyFont="1" applyFill="1" applyBorder="1" applyAlignment="1">
      <alignment horizontal="center" vertical="top" wrapText="1" readingOrder="1"/>
    </xf>
    <xf numFmtId="0" fontId="18" fillId="0" borderId="0" xfId="0" applyFont="1" applyFill="1" applyBorder="1" applyAlignment="1">
      <alignment horizontal="left" vertical="top" wrapText="1" readingOrder="1"/>
    </xf>
    <xf numFmtId="165" fontId="23" fillId="3" borderId="2" xfId="0" applyNumberFormat="1" applyFont="1" applyFill="1" applyBorder="1" applyAlignment="1">
      <alignment horizontal="center" vertical="top" wrapText="1" readingOrder="1"/>
    </xf>
    <xf numFmtId="0" fontId="20" fillId="0" borderId="0" xfId="0" applyFont="1" applyFill="1" applyBorder="1" applyAlignment="1">
      <alignment horizontal="left" wrapText="1"/>
    </xf>
    <xf numFmtId="0" fontId="20" fillId="0" borderId="0" xfId="0" applyFont="1" applyFill="1" applyBorder="1"/>
    <xf numFmtId="0" fontId="10" fillId="5" borderId="1" xfId="0" applyFont="1" applyFill="1" applyBorder="1" applyAlignment="1">
      <alignment horizontal="justify" vertical="top" wrapText="1" readingOrder="1"/>
    </xf>
    <xf numFmtId="0" fontId="10" fillId="0" borderId="6" xfId="0" applyFont="1" applyBorder="1" applyAlignment="1">
      <alignment horizontal="center" vertical="top" wrapText="1" readingOrder="1"/>
    </xf>
    <xf numFmtId="0" fontId="10" fillId="0" borderId="1" xfId="0" applyFont="1" applyBorder="1" applyAlignment="1">
      <alignment horizontal="center" vertical="top" wrapText="1" readingOrder="1"/>
    </xf>
    <xf numFmtId="0" fontId="20" fillId="0" borderId="0" xfId="0" applyFont="1" applyBorder="1" applyAlignment="1">
      <alignment horizontal="right"/>
    </xf>
    <xf numFmtId="0" fontId="13" fillId="4" borderId="1" xfId="0" applyNumberFormat="1" applyFont="1" applyFill="1" applyBorder="1" applyAlignment="1">
      <alignment horizontal="left" vertical="top" wrapText="1"/>
    </xf>
    <xf numFmtId="0" fontId="0" fillId="0" borderId="2" xfId="0" applyBorder="1" applyAlignment="1">
      <alignment horizontal="center"/>
    </xf>
    <xf numFmtId="165" fontId="13" fillId="0" borderId="2" xfId="0" applyNumberFormat="1" applyFont="1" applyBorder="1" applyAlignment="1">
      <alignment horizontal="center" vertical="top" wrapText="1"/>
    </xf>
    <xf numFmtId="165" fontId="13" fillId="0" borderId="2" xfId="0" applyNumberFormat="1" applyFont="1" applyBorder="1" applyAlignment="1">
      <alignment horizontal="center" vertical="top" wrapText="1" readingOrder="1"/>
    </xf>
    <xf numFmtId="165" fontId="23" fillId="0" borderId="2" xfId="0" applyNumberFormat="1" applyFont="1" applyBorder="1" applyAlignment="1">
      <alignment horizontal="center" vertical="top" wrapText="1" readingOrder="1"/>
    </xf>
    <xf numFmtId="166" fontId="13" fillId="0" borderId="2" xfId="0" applyNumberFormat="1" applyFont="1" applyFill="1" applyBorder="1" applyAlignment="1">
      <alignment horizontal="center" vertical="top"/>
    </xf>
    <xf numFmtId="0" fontId="13" fillId="4" borderId="2" xfId="0" applyFont="1" applyFill="1" applyBorder="1" applyAlignment="1">
      <alignment horizontal="left" vertical="top" wrapText="1" readingOrder="1"/>
    </xf>
    <xf numFmtId="0" fontId="18" fillId="0" borderId="2" xfId="0" applyFont="1" applyFill="1" applyBorder="1" applyAlignment="1">
      <alignment horizontal="center" vertical="top" wrapText="1" readingOrder="1"/>
    </xf>
    <xf numFmtId="164" fontId="13" fillId="4" borderId="4" xfId="0" applyNumberFormat="1" applyFont="1" applyFill="1" applyBorder="1" applyAlignment="1">
      <alignment vertical="top" wrapText="1"/>
    </xf>
    <xf numFmtId="164" fontId="13" fillId="4" borderId="3" xfId="0" applyNumberFormat="1" applyFont="1" applyFill="1" applyBorder="1" applyAlignment="1">
      <alignment vertical="top" wrapText="1"/>
    </xf>
    <xf numFmtId="0" fontId="18" fillId="0" borderId="1" xfId="0" applyFont="1" applyFill="1" applyBorder="1" applyAlignment="1">
      <alignment horizontal="center" vertical="top" wrapText="1"/>
    </xf>
    <xf numFmtId="0" fontId="18" fillId="0" borderId="2" xfId="0" applyFont="1" applyFill="1" applyBorder="1" applyAlignment="1">
      <alignment horizontal="left" vertical="top" wrapText="1" readingOrder="1"/>
    </xf>
    <xf numFmtId="0" fontId="18" fillId="4" borderId="1" xfId="0" applyFont="1" applyFill="1" applyBorder="1" applyAlignment="1">
      <alignment vertical="top" wrapText="1"/>
    </xf>
    <xf numFmtId="0" fontId="40" fillId="3" borderId="1" xfId="0" applyFont="1" applyFill="1" applyBorder="1" applyAlignment="1">
      <alignment horizontal="left" vertical="top" wrapText="1" readingOrder="1"/>
    </xf>
    <xf numFmtId="0" fontId="0" fillId="5" borderId="0" xfId="0" applyFill="1"/>
    <xf numFmtId="0" fontId="21" fillId="4" borderId="1" xfId="0" applyFont="1" applyFill="1" applyBorder="1" applyAlignment="1">
      <alignment horizontal="left" vertical="top" wrapText="1" readingOrder="1"/>
    </xf>
    <xf numFmtId="0" fontId="21" fillId="4" borderId="1" xfId="0" applyFont="1" applyFill="1" applyBorder="1" applyAlignment="1">
      <alignment horizontal="center" vertical="top" wrapText="1" readingOrder="1"/>
    </xf>
    <xf numFmtId="0" fontId="18" fillId="4" borderId="1" xfId="0" applyFont="1" applyFill="1" applyBorder="1" applyAlignment="1">
      <alignment horizontal="left" vertical="top" wrapText="1" readingOrder="1"/>
    </xf>
    <xf numFmtId="0" fontId="18" fillId="4" borderId="1" xfId="0" applyFont="1" applyFill="1" applyBorder="1" applyAlignment="1">
      <alignment horizontal="center" vertical="top" wrapText="1" readingOrder="1"/>
    </xf>
    <xf numFmtId="165" fontId="23" fillId="0" borderId="3" xfId="0" applyNumberFormat="1" applyFont="1" applyBorder="1" applyAlignment="1">
      <alignment horizontal="center" vertical="top" wrapText="1" readingOrder="1"/>
    </xf>
    <xf numFmtId="0" fontId="0" fillId="0" borderId="3" xfId="0" applyFill="1" applyBorder="1" applyAlignment="1">
      <alignment horizontal="center"/>
    </xf>
    <xf numFmtId="0" fontId="10" fillId="0" borderId="2" xfId="0" applyFont="1" applyFill="1" applyBorder="1" applyAlignment="1">
      <alignment horizontal="center" vertical="top" wrapText="1" readingOrder="1"/>
    </xf>
    <xf numFmtId="0" fontId="10" fillId="0" borderId="3" xfId="0" applyFont="1" applyFill="1" applyBorder="1" applyAlignment="1">
      <alignment horizontal="center" vertical="top" wrapText="1" readingOrder="1"/>
    </xf>
    <xf numFmtId="165" fontId="13" fillId="0" borderId="3" xfId="0" applyNumberFormat="1" applyFont="1" applyFill="1" applyBorder="1" applyAlignment="1">
      <alignment horizontal="center" vertical="top" wrapText="1"/>
    </xf>
    <xf numFmtId="165" fontId="13" fillId="0" borderId="3" xfId="0" applyNumberFormat="1" applyFont="1" applyFill="1" applyBorder="1" applyAlignment="1">
      <alignment horizontal="center" vertical="top" wrapText="1" readingOrder="1"/>
    </xf>
    <xf numFmtId="4" fontId="13" fillId="0" borderId="3" xfId="0" applyNumberFormat="1" applyFont="1" applyFill="1" applyBorder="1" applyAlignment="1">
      <alignment horizontal="center" vertical="top" wrapText="1"/>
    </xf>
    <xf numFmtId="165" fontId="13" fillId="0" borderId="4" xfId="0" applyNumberFormat="1" applyFont="1" applyFill="1" applyBorder="1" applyAlignment="1">
      <alignment horizontal="center" vertical="top" wrapText="1" readingOrder="1"/>
    </xf>
    <xf numFmtId="165" fontId="13" fillId="0" borderId="4" xfId="0" applyNumberFormat="1" applyFont="1" applyFill="1" applyBorder="1" applyAlignment="1">
      <alignment horizontal="center" vertical="top" wrapText="1"/>
    </xf>
    <xf numFmtId="165" fontId="23" fillId="0" borderId="4" xfId="0" applyNumberFormat="1" applyFont="1" applyBorder="1" applyAlignment="1">
      <alignment horizontal="center" vertical="top" wrapText="1" readingOrder="1"/>
    </xf>
    <xf numFmtId="0" fontId="10" fillId="0" borderId="2" xfId="0" applyFont="1" applyFill="1" applyBorder="1" applyAlignment="1">
      <alignment horizontal="left" vertical="top" wrapText="1" readingOrder="1"/>
    </xf>
    <xf numFmtId="0" fontId="11" fillId="3" borderId="1" xfId="0" applyNumberFormat="1" applyFont="1" applyFill="1" applyBorder="1" applyAlignment="1">
      <alignment horizontal="center" vertical="center" wrapText="1" readingOrder="1"/>
    </xf>
    <xf numFmtId="0" fontId="0" fillId="0" borderId="2" xfId="0" applyFill="1" applyBorder="1"/>
    <xf numFmtId="0" fontId="46" fillId="0" borderId="4" xfId="0" applyFont="1" applyBorder="1" applyAlignment="1">
      <alignment horizontal="left" vertical="top" wrapText="1"/>
    </xf>
    <xf numFmtId="164" fontId="18" fillId="4" borderId="4" xfId="0" applyNumberFormat="1" applyFont="1" applyFill="1" applyBorder="1" applyAlignment="1">
      <alignment vertical="top" wrapText="1"/>
    </xf>
    <xf numFmtId="164" fontId="18" fillId="4" borderId="3" xfId="0" applyNumberFormat="1" applyFont="1" applyFill="1" applyBorder="1" applyAlignment="1">
      <alignment vertical="top" wrapText="1"/>
    </xf>
    <xf numFmtId="165" fontId="13" fillId="0" borderId="3" xfId="0" applyNumberFormat="1" applyFont="1" applyFill="1" applyBorder="1" applyAlignment="1">
      <alignment horizontal="center" vertical="top" wrapText="1"/>
    </xf>
    <xf numFmtId="0" fontId="0" fillId="0" borderId="3" xfId="0" applyFill="1" applyBorder="1" applyAlignment="1">
      <alignment horizontal="center"/>
    </xf>
    <xf numFmtId="165" fontId="23" fillId="0" borderId="3" xfId="0" applyNumberFormat="1" applyFont="1" applyBorder="1" applyAlignment="1">
      <alignment horizontal="center" vertical="top" wrapText="1" readingOrder="1"/>
    </xf>
    <xf numFmtId="165" fontId="13" fillId="0" borderId="3" xfId="0" applyNumberFormat="1" applyFont="1" applyFill="1" applyBorder="1" applyAlignment="1">
      <alignment horizontal="center" vertical="top" wrapText="1" readingOrder="1"/>
    </xf>
    <xf numFmtId="165" fontId="13" fillId="0" borderId="3" xfId="0" applyNumberFormat="1" applyFont="1" applyBorder="1" applyAlignment="1">
      <alignment horizontal="center" vertical="top" wrapText="1" readingOrder="1"/>
    </xf>
    <xf numFmtId="0" fontId="10" fillId="0" borderId="3" xfId="0" applyFont="1" applyFill="1" applyBorder="1" applyAlignment="1">
      <alignment horizontal="center" vertical="top" wrapText="1" readingOrder="1"/>
    </xf>
    <xf numFmtId="165" fontId="13" fillId="0" borderId="0" xfId="1" applyNumberFormat="1" applyFont="1" applyFill="1" applyBorder="1" applyAlignment="1">
      <alignment horizontal="center" vertical="top" wrapText="1" readingOrder="1"/>
    </xf>
    <xf numFmtId="0" fontId="18" fillId="6" borderId="0" xfId="1" applyNumberFormat="1" applyFont="1" applyFill="1" applyBorder="1" applyAlignment="1">
      <alignment horizontal="left" vertical="top" wrapText="1"/>
    </xf>
    <xf numFmtId="165" fontId="23" fillId="0" borderId="10" xfId="0" applyNumberFormat="1" applyFont="1" applyBorder="1" applyAlignment="1">
      <alignment horizontal="center" vertical="top" wrapText="1" readingOrder="1"/>
    </xf>
    <xf numFmtId="165" fontId="23" fillId="0" borderId="11" xfId="0" applyNumberFormat="1" applyFont="1" applyBorder="1" applyAlignment="1">
      <alignment horizontal="center" vertical="top" wrapText="1" readingOrder="1"/>
    </xf>
    <xf numFmtId="165" fontId="23" fillId="3" borderId="2" xfId="0" applyNumberFormat="1" applyFont="1" applyFill="1" applyBorder="1" applyAlignment="1">
      <alignment horizontal="center" vertical="top" wrapText="1"/>
    </xf>
    <xf numFmtId="165" fontId="23" fillId="3" borderId="2" xfId="0" applyNumberFormat="1" applyFont="1" applyFill="1" applyBorder="1" applyAlignment="1">
      <alignment horizontal="center" vertical="top" wrapText="1" readingOrder="1"/>
    </xf>
    <xf numFmtId="0" fontId="26" fillId="3" borderId="1" xfId="0" applyFont="1" applyFill="1" applyBorder="1"/>
    <xf numFmtId="0" fontId="11" fillId="3" borderId="1" xfId="0" applyFont="1" applyFill="1" applyBorder="1" applyAlignment="1">
      <alignment horizontal="left" vertical="top" wrapText="1" readingOrder="1"/>
    </xf>
    <xf numFmtId="0" fontId="49" fillId="3" borderId="2" xfId="0" applyFont="1" applyFill="1" applyBorder="1" applyAlignment="1">
      <alignment vertical="top" wrapText="1" readingOrder="1"/>
    </xf>
    <xf numFmtId="0" fontId="26" fillId="0" borderId="0" xfId="0" applyFont="1" applyFill="1"/>
    <xf numFmtId="0" fontId="26" fillId="0" borderId="0" xfId="0" applyFont="1"/>
    <xf numFmtId="0" fontId="10" fillId="0" borderId="2" xfId="0" applyFont="1" applyFill="1" applyBorder="1" applyAlignment="1">
      <alignment horizontal="center" vertical="top" wrapText="1" readingOrder="1"/>
    </xf>
    <xf numFmtId="0" fontId="10" fillId="0" borderId="3" xfId="0" applyFont="1" applyFill="1" applyBorder="1" applyAlignment="1">
      <alignment horizontal="center" vertical="top" wrapText="1" readingOrder="1"/>
    </xf>
    <xf numFmtId="165" fontId="13" fillId="0" borderId="2" xfId="0" applyNumberFormat="1" applyFont="1" applyFill="1" applyBorder="1" applyAlignment="1">
      <alignment horizontal="center" vertical="top" wrapText="1"/>
    </xf>
    <xf numFmtId="165" fontId="13" fillId="0" borderId="3" xfId="0" applyNumberFormat="1" applyFont="1" applyFill="1" applyBorder="1" applyAlignment="1">
      <alignment horizontal="center" vertical="top" wrapText="1"/>
    </xf>
    <xf numFmtId="0" fontId="13" fillId="0" borderId="5" xfId="0" applyFont="1" applyBorder="1" applyAlignment="1">
      <alignment horizontal="center" vertical="top" wrapText="1" readingOrder="1"/>
    </xf>
    <xf numFmtId="0" fontId="13" fillId="0" borderId="7" xfId="0" applyFont="1" applyBorder="1" applyAlignment="1">
      <alignment horizontal="center" vertical="top" wrapText="1" readingOrder="1"/>
    </xf>
    <xf numFmtId="0" fontId="13" fillId="0" borderId="6" xfId="0" applyFont="1" applyBorder="1" applyAlignment="1">
      <alignment horizontal="center" vertical="top" wrapText="1" readingOrder="1"/>
    </xf>
    <xf numFmtId="0" fontId="13" fillId="0" borderId="2" xfId="0" applyFont="1" applyBorder="1" applyAlignment="1">
      <alignment horizontal="center" vertical="top" wrapText="1" readingOrder="1"/>
    </xf>
    <xf numFmtId="0" fontId="13" fillId="0" borderId="4" xfId="0" applyFont="1" applyBorder="1" applyAlignment="1">
      <alignment horizontal="center" vertical="top" wrapText="1" readingOrder="1"/>
    </xf>
    <xf numFmtId="0" fontId="13" fillId="0" borderId="3" xfId="0" applyFont="1" applyBorder="1" applyAlignment="1">
      <alignment horizontal="center" vertical="top" wrapText="1" readingOrder="1"/>
    </xf>
    <xf numFmtId="165" fontId="23" fillId="0" borderId="2" xfId="0" applyNumberFormat="1" applyFont="1" applyBorder="1" applyAlignment="1">
      <alignment horizontal="center" vertical="top" wrapText="1" readingOrder="1"/>
    </xf>
    <xf numFmtId="165" fontId="23" fillId="0" borderId="3" xfId="0" applyNumberFormat="1" applyFont="1" applyBorder="1" applyAlignment="1">
      <alignment horizontal="center" vertical="top" wrapText="1" readingOrder="1"/>
    </xf>
    <xf numFmtId="165" fontId="13" fillId="0" borderId="2" xfId="0" applyNumberFormat="1" applyFont="1" applyFill="1" applyBorder="1" applyAlignment="1">
      <alignment horizontal="center" vertical="top" wrapText="1" readingOrder="1"/>
    </xf>
    <xf numFmtId="165" fontId="13" fillId="0" borderId="3" xfId="0" applyNumberFormat="1" applyFont="1" applyFill="1" applyBorder="1" applyAlignment="1">
      <alignment horizontal="center" vertical="top" wrapText="1" readingOrder="1"/>
    </xf>
    <xf numFmtId="0" fontId="18" fillId="6" borderId="9" xfId="1" applyNumberFormat="1" applyFont="1" applyFill="1" applyBorder="1" applyAlignment="1">
      <alignment horizontal="left" vertical="top" wrapText="1"/>
    </xf>
    <xf numFmtId="0" fontId="0" fillId="0" borderId="2" xfId="0" applyFill="1" applyBorder="1" applyAlignment="1">
      <alignment horizontal="center"/>
    </xf>
    <xf numFmtId="0" fontId="0" fillId="0" borderId="3" xfId="0" applyFill="1" applyBorder="1" applyAlignment="1">
      <alignment horizontal="center"/>
    </xf>
    <xf numFmtId="165" fontId="13" fillId="0" borderId="2" xfId="0" applyNumberFormat="1" applyFont="1" applyBorder="1" applyAlignment="1">
      <alignment horizontal="center" vertical="top" wrapText="1" readingOrder="1"/>
    </xf>
    <xf numFmtId="165" fontId="13" fillId="0" borderId="3" xfId="0" applyNumberFormat="1" applyFont="1" applyBorder="1" applyAlignment="1">
      <alignment horizontal="center" vertical="top" wrapText="1" readingOrder="1"/>
    </xf>
    <xf numFmtId="165" fontId="13" fillId="0" borderId="14" xfId="1" applyNumberFormat="1" applyFont="1" applyFill="1" applyBorder="1" applyAlignment="1">
      <alignment horizontal="center" vertical="top" wrapText="1" readingOrder="1"/>
    </xf>
    <xf numFmtId="165" fontId="13" fillId="0" borderId="15" xfId="1" applyNumberFormat="1" applyFont="1" applyFill="1" applyBorder="1" applyAlignment="1">
      <alignment horizontal="center" vertical="top" wrapText="1" readingOrder="1"/>
    </xf>
    <xf numFmtId="165" fontId="13" fillId="0" borderId="12" xfId="1" applyNumberFormat="1" applyFont="1" applyFill="1" applyBorder="1" applyAlignment="1">
      <alignment horizontal="center" vertical="top" wrapText="1" readingOrder="1"/>
    </xf>
    <xf numFmtId="165" fontId="13" fillId="0" borderId="13" xfId="1" applyNumberFormat="1" applyFont="1" applyFill="1" applyBorder="1" applyAlignment="1">
      <alignment horizontal="center" vertical="top" wrapText="1" readingOrder="1"/>
    </xf>
    <xf numFmtId="4" fontId="13" fillId="0" borderId="2" xfId="0" applyNumberFormat="1" applyFont="1" applyFill="1" applyBorder="1" applyAlignment="1">
      <alignment horizontal="center" vertical="top" wrapText="1"/>
    </xf>
    <xf numFmtId="4" fontId="13" fillId="0" borderId="4" xfId="0" applyNumberFormat="1" applyFont="1" applyFill="1" applyBorder="1" applyAlignment="1">
      <alignment horizontal="center" vertical="top" wrapText="1"/>
    </xf>
    <xf numFmtId="4" fontId="13" fillId="0" borderId="3" xfId="0" applyNumberFormat="1" applyFont="1" applyFill="1" applyBorder="1" applyAlignment="1">
      <alignment horizontal="center" vertical="top" wrapText="1"/>
    </xf>
    <xf numFmtId="165" fontId="13" fillId="0" borderId="4" xfId="0" applyNumberFormat="1" applyFont="1" applyFill="1" applyBorder="1" applyAlignment="1">
      <alignment horizontal="center" vertical="top" wrapText="1"/>
    </xf>
    <xf numFmtId="0" fontId="10" fillId="0" borderId="4" xfId="0" applyFont="1" applyFill="1" applyBorder="1" applyAlignment="1">
      <alignment horizontal="center" vertical="top" wrapText="1" readingOrder="1"/>
    </xf>
    <xf numFmtId="165" fontId="13" fillId="0" borderId="1" xfId="0" applyNumberFormat="1" applyFont="1" applyFill="1" applyBorder="1" applyAlignment="1">
      <alignment horizontal="center" vertical="top" wrapText="1" readingOrder="1"/>
    </xf>
    <xf numFmtId="0" fontId="13" fillId="6" borderId="9" xfId="1" applyFont="1" applyFill="1" applyBorder="1" applyAlignment="1">
      <alignment horizontal="left" vertical="top" wrapText="1"/>
    </xf>
    <xf numFmtId="0" fontId="37" fillId="0" borderId="0" xfId="0" applyFont="1" applyBorder="1" applyAlignment="1">
      <alignment horizontal="center" wrapText="1"/>
    </xf>
    <xf numFmtId="0" fontId="38" fillId="0" borderId="0" xfId="0" applyFont="1"/>
    <xf numFmtId="0" fontId="13" fillId="0" borderId="1" xfId="0" applyFont="1" applyBorder="1" applyAlignment="1">
      <alignment horizontal="center" vertical="top" wrapText="1" readingOrder="1"/>
    </xf>
    <xf numFmtId="0" fontId="35" fillId="0" borderId="0" xfId="0" applyFont="1" applyAlignment="1">
      <alignment horizontal="left" wrapText="1"/>
    </xf>
    <xf numFmtId="0" fontId="36" fillId="0" borderId="0" xfId="0" applyFont="1" applyAlignment="1">
      <alignment horizontal="left" wrapText="1"/>
    </xf>
    <xf numFmtId="0" fontId="0" fillId="0" borderId="2" xfId="0" applyBorder="1" applyAlignment="1"/>
    <xf numFmtId="0" fontId="0" fillId="0" borderId="4" xfId="0" applyBorder="1" applyAlignment="1"/>
    <xf numFmtId="0" fontId="0" fillId="0" borderId="3" xfId="0" applyBorder="1" applyAlignment="1"/>
    <xf numFmtId="0" fontId="18" fillId="0" borderId="1" xfId="0" applyFont="1" applyBorder="1" applyAlignment="1">
      <alignment horizontal="center" vertical="top" wrapText="1" readingOrder="1"/>
    </xf>
    <xf numFmtId="0" fontId="13" fillId="0" borderId="1" xfId="0" applyFont="1" applyFill="1" applyBorder="1" applyAlignment="1">
      <alignment horizontal="center" vertical="top" wrapText="1" readingOrder="1"/>
    </xf>
    <xf numFmtId="165" fontId="13" fillId="0" borderId="4" xfId="0" applyNumberFormat="1" applyFont="1" applyFill="1" applyBorder="1" applyAlignment="1">
      <alignment horizontal="center" vertical="top" wrapText="1" readingOrder="1"/>
    </xf>
    <xf numFmtId="0" fontId="20" fillId="0" borderId="0" xfId="0" applyFont="1" applyBorder="1" applyAlignment="1">
      <alignment horizontal="left" wrapText="1"/>
    </xf>
    <xf numFmtId="0" fontId="20" fillId="0" borderId="0" xfId="0" applyFont="1" applyBorder="1" applyAlignment="1">
      <alignment horizontal="right"/>
    </xf>
    <xf numFmtId="0" fontId="10" fillId="0" borderId="1" xfId="0" applyFont="1" applyBorder="1" applyAlignment="1">
      <alignment horizontal="center" vertical="top" wrapText="1" readingOrder="1"/>
    </xf>
    <xf numFmtId="0" fontId="2" fillId="0" borderId="1" xfId="0" applyFont="1" applyBorder="1" applyAlignment="1">
      <alignment horizontal="center" vertical="top" wrapText="1" readingOrder="1"/>
    </xf>
    <xf numFmtId="0" fontId="21" fillId="0" borderId="5" xfId="0" applyFont="1" applyBorder="1" applyAlignment="1">
      <alignment horizontal="center" vertical="top" wrapText="1" readingOrder="1"/>
    </xf>
    <xf numFmtId="0" fontId="21" fillId="0" borderId="6" xfId="0" applyFont="1" applyBorder="1" applyAlignment="1">
      <alignment horizontal="center" vertical="top" wrapText="1" readingOrder="1"/>
    </xf>
    <xf numFmtId="0" fontId="13" fillId="3" borderId="2" xfId="0" applyFont="1" applyFill="1" applyBorder="1" applyAlignment="1">
      <alignment horizontal="left" vertical="top" wrapText="1" readingOrder="1"/>
    </xf>
    <xf numFmtId="0" fontId="13" fillId="3" borderId="3" xfId="0" applyFont="1" applyFill="1" applyBorder="1" applyAlignment="1">
      <alignment horizontal="left" vertical="top" wrapText="1" readingOrder="1"/>
    </xf>
    <xf numFmtId="0" fontId="18" fillId="4" borderId="2" xfId="0" applyNumberFormat="1" applyFont="1" applyFill="1" applyBorder="1" applyAlignment="1">
      <alignment horizontal="left" vertical="top" wrapText="1"/>
    </xf>
    <xf numFmtId="0" fontId="43" fillId="0" borderId="3" xfId="0" applyFont="1" applyBorder="1" applyAlignment="1">
      <alignment horizontal="left" vertical="top" wrapText="1"/>
    </xf>
    <xf numFmtId="0" fontId="39" fillId="4" borderId="2" xfId="0" applyNumberFormat="1" applyFont="1" applyFill="1" applyBorder="1" applyAlignment="1">
      <alignment vertical="top" wrapText="1" readingOrder="1"/>
    </xf>
    <xf numFmtId="0" fontId="0" fillId="0" borderId="3" xfId="0" applyBorder="1" applyAlignment="1">
      <alignment vertical="top" wrapText="1" readingOrder="1"/>
    </xf>
    <xf numFmtId="0" fontId="10" fillId="0" borderId="5" xfId="0" applyFont="1" applyBorder="1" applyAlignment="1">
      <alignment horizontal="center" vertical="top" wrapText="1" readingOrder="1"/>
    </xf>
    <xf numFmtId="0" fontId="10" fillId="0" borderId="7" xfId="0" applyFont="1" applyBorder="1" applyAlignment="1">
      <alignment horizontal="center" vertical="top" wrapText="1" readingOrder="1"/>
    </xf>
    <xf numFmtId="0" fontId="10" fillId="0" borderId="6" xfId="0" applyFont="1" applyBorder="1" applyAlignment="1">
      <alignment horizontal="center" vertical="top" wrapText="1" readingOrder="1"/>
    </xf>
    <xf numFmtId="165" fontId="23" fillId="3" borderId="2" xfId="0" applyNumberFormat="1" applyFont="1" applyFill="1" applyBorder="1" applyAlignment="1">
      <alignment horizontal="center" vertical="top" wrapText="1" readingOrder="1"/>
    </xf>
    <xf numFmtId="165" fontId="23" fillId="3" borderId="3" xfId="0" applyNumberFormat="1" applyFont="1" applyFill="1" applyBorder="1" applyAlignment="1">
      <alignment horizontal="center" vertical="top" wrapText="1" readingOrder="1"/>
    </xf>
    <xf numFmtId="0" fontId="18" fillId="0" borderId="2" xfId="0" applyFont="1" applyFill="1" applyBorder="1" applyAlignment="1">
      <alignment horizontal="center" vertical="top" wrapText="1" readingOrder="1"/>
    </xf>
    <xf numFmtId="0" fontId="18" fillId="0" borderId="4" xfId="0" applyFont="1" applyFill="1" applyBorder="1" applyAlignment="1">
      <alignment horizontal="center" vertical="top" wrapText="1" readingOrder="1"/>
    </xf>
    <xf numFmtId="0" fontId="18" fillId="0" borderId="3" xfId="0" applyFont="1" applyFill="1" applyBorder="1" applyAlignment="1">
      <alignment horizontal="center" vertical="top" wrapText="1" readingOrder="1"/>
    </xf>
    <xf numFmtId="0" fontId="18" fillId="0" borderId="0" xfId="0" applyFont="1" applyFill="1" applyBorder="1" applyAlignment="1">
      <alignment horizontal="left" vertical="top" wrapText="1" readingOrder="1"/>
    </xf>
    <xf numFmtId="0" fontId="33" fillId="0" borderId="1" xfId="0" applyFont="1" applyBorder="1" applyAlignment="1">
      <alignment horizontal="left" wrapText="1"/>
    </xf>
    <xf numFmtId="49" fontId="14" fillId="3" borderId="2" xfId="0" applyNumberFormat="1" applyFont="1" applyFill="1" applyBorder="1" applyAlignment="1">
      <alignment horizontal="center" vertical="center" wrapText="1" readingOrder="1"/>
    </xf>
    <xf numFmtId="49" fontId="14" fillId="3" borderId="3" xfId="0" applyNumberFormat="1" applyFont="1" applyFill="1" applyBorder="1" applyAlignment="1">
      <alignment horizontal="center" vertical="center" wrapText="1" readingOrder="1"/>
    </xf>
    <xf numFmtId="0" fontId="16" fillId="3" borderId="2" xfId="0" applyFont="1" applyFill="1" applyBorder="1" applyAlignment="1">
      <alignment horizontal="center" vertical="top" wrapText="1" readingOrder="1"/>
    </xf>
    <xf numFmtId="0" fontId="16" fillId="3" borderId="3" xfId="0" applyFont="1" applyFill="1" applyBorder="1" applyAlignment="1">
      <alignment horizontal="center" vertical="top" wrapText="1" readingOrder="1"/>
    </xf>
    <xf numFmtId="0" fontId="11" fillId="3" borderId="2" xfId="0" applyFont="1" applyFill="1" applyBorder="1" applyAlignment="1">
      <alignment horizontal="center" vertical="top" wrapText="1" readingOrder="1"/>
    </xf>
    <xf numFmtId="0" fontId="11" fillId="3" borderId="3" xfId="0" applyFont="1" applyFill="1" applyBorder="1" applyAlignment="1">
      <alignment horizontal="center" vertical="top" wrapText="1" readingOrder="1"/>
    </xf>
    <xf numFmtId="165" fontId="23" fillId="3" borderId="2" xfId="0" applyNumberFormat="1" applyFont="1" applyFill="1" applyBorder="1" applyAlignment="1">
      <alignment horizontal="center" vertical="top" wrapText="1"/>
    </xf>
    <xf numFmtId="165" fontId="23" fillId="3" borderId="3" xfId="0" applyNumberFormat="1" applyFont="1" applyFill="1" applyBorder="1" applyAlignment="1">
      <alignment horizontal="center" vertical="top" wrapText="1"/>
    </xf>
    <xf numFmtId="165" fontId="23" fillId="3" borderId="4" xfId="0" applyNumberFormat="1" applyFont="1" applyFill="1" applyBorder="1" applyAlignment="1">
      <alignment horizontal="center" vertical="top" wrapText="1" readingOrder="1"/>
    </xf>
    <xf numFmtId="165" fontId="13" fillId="0" borderId="9" xfId="1" applyNumberFormat="1" applyFont="1" applyFill="1" applyBorder="1" applyAlignment="1">
      <alignment horizontal="center" vertical="top" wrapText="1" readingOrder="1"/>
    </xf>
    <xf numFmtId="0" fontId="0" fillId="0" borderId="4" xfId="0" applyFill="1" applyBorder="1" applyAlignment="1">
      <alignment horizontal="center"/>
    </xf>
    <xf numFmtId="0" fontId="0" fillId="0" borderId="4" xfId="0" applyBorder="1"/>
    <xf numFmtId="0" fontId="0" fillId="0" borderId="3" xfId="0" applyBorder="1"/>
    <xf numFmtId="0" fontId="10" fillId="0" borderId="1" xfId="0" applyFont="1" applyFill="1" applyBorder="1" applyAlignment="1">
      <alignment horizontal="center" vertical="top" wrapText="1" readingOrder="1"/>
    </xf>
    <xf numFmtId="0" fontId="10" fillId="5" borderId="2" xfId="0" applyFont="1" applyFill="1" applyBorder="1" applyAlignment="1">
      <alignment horizontal="left" vertical="top" wrapText="1" readingOrder="1"/>
    </xf>
    <xf numFmtId="0" fontId="10" fillId="5" borderId="3" xfId="0" applyFont="1" applyFill="1" applyBorder="1" applyAlignment="1">
      <alignment horizontal="left" vertical="top" wrapText="1" readingOrder="1"/>
    </xf>
    <xf numFmtId="0" fontId="0" fillId="0" borderId="8" xfId="0" applyFill="1" applyBorder="1" applyAlignment="1">
      <alignment horizontal="center"/>
    </xf>
    <xf numFmtId="165" fontId="18" fillId="0" borderId="2" xfId="0" applyNumberFormat="1" applyFont="1" applyFill="1" applyBorder="1" applyAlignment="1">
      <alignment horizontal="center" vertical="top" wrapText="1" readingOrder="1"/>
    </xf>
    <xf numFmtId="165" fontId="18" fillId="0" borderId="3" xfId="0" applyNumberFormat="1" applyFont="1" applyFill="1" applyBorder="1" applyAlignment="1">
      <alignment horizontal="center" vertical="top" wrapText="1" readingOrder="1"/>
    </xf>
    <xf numFmtId="165" fontId="23" fillId="0" borderId="4" xfId="0" applyNumberFormat="1" applyFont="1" applyBorder="1" applyAlignment="1">
      <alignment horizontal="center" vertical="top" wrapText="1" readingOrder="1"/>
    </xf>
    <xf numFmtId="0" fontId="40" fillId="4" borderId="2" xfId="0" applyFont="1" applyFill="1" applyBorder="1" applyAlignment="1">
      <alignment horizontal="left" vertical="top" wrapText="1" readingOrder="1"/>
    </xf>
    <xf numFmtId="0" fontId="40" fillId="4" borderId="3" xfId="0" applyFont="1" applyFill="1" applyBorder="1" applyAlignment="1">
      <alignment horizontal="left" vertical="top" wrapText="1" readingOrder="1"/>
    </xf>
    <xf numFmtId="165" fontId="21" fillId="0" borderId="2" xfId="0" applyNumberFormat="1" applyFont="1" applyBorder="1" applyAlignment="1">
      <alignment horizontal="center" vertical="top" wrapText="1" readingOrder="1"/>
    </xf>
    <xf numFmtId="165" fontId="21" fillId="0" borderId="3" xfId="0" applyNumberFormat="1" applyFont="1" applyBorder="1" applyAlignment="1">
      <alignment horizontal="center" vertical="top" wrapText="1" readingOrder="1"/>
    </xf>
    <xf numFmtId="164" fontId="18" fillId="4" borderId="2" xfId="0" applyNumberFormat="1" applyFont="1" applyFill="1" applyBorder="1" applyAlignment="1">
      <alignment horizontal="left" vertical="top" wrapText="1"/>
    </xf>
    <xf numFmtId="164" fontId="18" fillId="4" borderId="4" xfId="0" applyNumberFormat="1" applyFont="1" applyFill="1" applyBorder="1" applyAlignment="1">
      <alignment horizontal="left" vertical="top" wrapText="1"/>
    </xf>
    <xf numFmtId="0" fontId="10" fillId="0" borderId="2" xfId="0" applyFont="1" applyFill="1" applyBorder="1" applyAlignment="1">
      <alignment horizontal="left" vertical="top" wrapText="1" readingOrder="1"/>
    </xf>
    <xf numFmtId="0" fontId="10" fillId="0" borderId="4" xfId="0" applyFont="1" applyFill="1" applyBorder="1" applyAlignment="1">
      <alignment horizontal="left" vertical="top" wrapText="1" readingOrder="1"/>
    </xf>
    <xf numFmtId="0" fontId="25" fillId="3" borderId="2" xfId="0" applyFont="1" applyFill="1" applyBorder="1" applyAlignment="1">
      <alignment horizontal="left" vertical="top" wrapText="1" readingOrder="1"/>
    </xf>
    <xf numFmtId="0" fontId="25" fillId="3" borderId="4" xfId="0" applyFont="1" applyFill="1" applyBorder="1" applyAlignment="1">
      <alignment horizontal="left" vertical="top" wrapText="1" readingOrder="1"/>
    </xf>
    <xf numFmtId="0" fontId="25" fillId="3" borderId="3" xfId="0" applyFont="1" applyFill="1" applyBorder="1" applyAlignment="1">
      <alignment horizontal="left" vertical="top" wrapText="1" readingOrder="1"/>
    </xf>
    <xf numFmtId="0" fontId="39" fillId="4" borderId="2" xfId="0" applyFont="1" applyFill="1" applyBorder="1" applyAlignment="1">
      <alignment horizontal="left" vertical="top" wrapText="1" readingOrder="1"/>
    </xf>
    <xf numFmtId="0" fontId="39" fillId="4" borderId="3" xfId="0" applyFont="1" applyFill="1" applyBorder="1" applyAlignment="1">
      <alignment horizontal="left" vertical="top" wrapText="1" readingOrder="1"/>
    </xf>
    <xf numFmtId="0" fontId="21" fillId="0" borderId="2" xfId="0" applyFont="1" applyFill="1" applyBorder="1" applyAlignment="1">
      <alignment horizontal="left" vertical="top" wrapText="1" readingOrder="1"/>
    </xf>
    <xf numFmtId="0" fontId="21" fillId="0" borderId="4" xfId="0" applyFont="1" applyFill="1" applyBorder="1" applyAlignment="1">
      <alignment horizontal="left" vertical="top" wrapText="1" readingOrder="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18" fillId="0" borderId="2" xfId="0" applyFont="1" applyFill="1" applyBorder="1" applyAlignment="1">
      <alignment horizontal="left" vertical="top" wrapText="1" readingOrder="1"/>
    </xf>
    <xf numFmtId="0" fontId="18" fillId="0" borderId="3" xfId="0" applyFont="1" applyFill="1" applyBorder="1" applyAlignment="1">
      <alignment horizontal="left" vertical="top" wrapText="1" readingOrder="1"/>
    </xf>
    <xf numFmtId="0" fontId="48" fillId="4" borderId="4" xfId="0" applyFont="1" applyFill="1" applyBorder="1" applyAlignment="1">
      <alignment horizontal="left" vertical="top" wrapText="1" readingOrder="1"/>
    </xf>
    <xf numFmtId="0" fontId="48" fillId="4" borderId="3" xfId="0" applyFont="1" applyFill="1" applyBorder="1" applyAlignment="1">
      <alignment horizontal="left" vertical="top" wrapText="1" readingOrder="1"/>
    </xf>
    <xf numFmtId="0" fontId="14" fillId="3" borderId="2" xfId="0" applyFont="1" applyFill="1" applyBorder="1" applyAlignment="1">
      <alignment vertical="top" wrapText="1" readingOrder="1"/>
    </xf>
    <xf numFmtId="0" fontId="14" fillId="3" borderId="4" xfId="0" applyFont="1" applyFill="1" applyBorder="1" applyAlignment="1">
      <alignment vertical="top" wrapText="1" readingOrder="1"/>
    </xf>
    <xf numFmtId="0" fontId="14" fillId="3" borderId="3" xfId="0" applyFont="1" applyFill="1" applyBorder="1" applyAlignment="1">
      <alignment vertical="top" wrapText="1" readingOrder="1"/>
    </xf>
    <xf numFmtId="0" fontId="16" fillId="3" borderId="2" xfId="0" applyFont="1" applyFill="1" applyBorder="1" applyAlignment="1">
      <alignment vertical="top" wrapText="1" readingOrder="1"/>
    </xf>
    <xf numFmtId="0" fontId="16" fillId="3" borderId="4" xfId="0" applyFont="1" applyFill="1" applyBorder="1" applyAlignment="1">
      <alignment vertical="top" wrapText="1" readingOrder="1"/>
    </xf>
    <xf numFmtId="0" fontId="16" fillId="3" borderId="3" xfId="0" applyFont="1" applyFill="1" applyBorder="1" applyAlignment="1">
      <alignment vertical="top" wrapText="1" readingOrder="1"/>
    </xf>
    <xf numFmtId="0" fontId="21" fillId="3" borderId="2" xfId="0" applyFont="1" applyFill="1" applyBorder="1" applyAlignment="1">
      <alignment horizontal="center" vertical="top" wrapText="1" readingOrder="1"/>
    </xf>
    <xf numFmtId="0" fontId="21" fillId="3" borderId="4" xfId="0" applyFont="1" applyFill="1" applyBorder="1" applyAlignment="1">
      <alignment horizontal="center" vertical="top" wrapText="1" readingOrder="1"/>
    </xf>
    <xf numFmtId="0" fontId="21" fillId="3" borderId="3" xfId="0" applyFont="1" applyFill="1" applyBorder="1" applyAlignment="1">
      <alignment horizontal="center" vertical="top" wrapText="1" readingOrder="1"/>
    </xf>
    <xf numFmtId="165" fontId="23" fillId="3" borderId="4" xfId="0" applyNumberFormat="1" applyFont="1" applyFill="1" applyBorder="1" applyAlignment="1">
      <alignment horizontal="center" vertical="top" wrapText="1"/>
    </xf>
    <xf numFmtId="0" fontId="10" fillId="0" borderId="2" xfId="0" applyFont="1" applyBorder="1" applyAlignment="1">
      <alignment horizontal="center" vertical="top" wrapText="1" readingOrder="1"/>
    </xf>
    <xf numFmtId="0" fontId="10" fillId="0" borderId="3" xfId="0" applyFont="1" applyBorder="1" applyAlignment="1">
      <alignment horizontal="center" vertical="top" wrapText="1" readingOrder="1"/>
    </xf>
    <xf numFmtId="0" fontId="15" fillId="3" borderId="2" xfId="0" applyFont="1" applyFill="1" applyBorder="1" applyAlignment="1">
      <alignment vertical="top" wrapText="1" readingOrder="1"/>
    </xf>
    <xf numFmtId="0" fontId="15" fillId="3" borderId="3" xfId="0" applyFont="1" applyFill="1" applyBorder="1" applyAlignment="1">
      <alignment vertical="top" wrapText="1" readingOrder="1"/>
    </xf>
    <xf numFmtId="0" fontId="6" fillId="0" borderId="2" xfId="0" applyFont="1" applyFill="1" applyBorder="1" applyAlignment="1">
      <alignment horizontal="center" vertical="top" wrapText="1" readingOrder="1"/>
    </xf>
    <xf numFmtId="0" fontId="6" fillId="0" borderId="4" xfId="0" applyFont="1" applyFill="1" applyBorder="1" applyAlignment="1">
      <alignment horizontal="center" vertical="top" wrapText="1" readingOrder="1"/>
    </xf>
    <xf numFmtId="165" fontId="13" fillId="0" borderId="4" xfId="0" applyNumberFormat="1" applyFont="1" applyBorder="1" applyAlignment="1">
      <alignment horizontal="center" vertical="top" wrapText="1" readingOrder="1"/>
    </xf>
    <xf numFmtId="165" fontId="13" fillId="0" borderId="4" xfId="0" applyNumberFormat="1" applyFont="1" applyBorder="1" applyAlignment="1">
      <alignment horizontal="center" vertical="top" wrapText="1"/>
    </xf>
    <xf numFmtId="165" fontId="13" fillId="0" borderId="3" xfId="0" applyNumberFormat="1" applyFont="1" applyBorder="1" applyAlignment="1">
      <alignment horizontal="center" vertical="top" wrapText="1"/>
    </xf>
    <xf numFmtId="165" fontId="18" fillId="0" borderId="2" xfId="0" applyNumberFormat="1" applyFont="1" applyBorder="1" applyAlignment="1">
      <alignment horizontal="center" vertical="top" wrapText="1" readingOrder="1"/>
    </xf>
    <xf numFmtId="165" fontId="18" fillId="0" borderId="3" xfId="0" applyNumberFormat="1" applyFont="1" applyBorder="1" applyAlignment="1">
      <alignment horizontal="center" vertical="top" wrapText="1" readingOrder="1"/>
    </xf>
  </cellXfs>
  <cellStyles count="2">
    <cellStyle name="Excel Built-in 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153"/>
  <sheetViews>
    <sheetView tabSelected="1" view="pageBreakPreview" topLeftCell="B1" zoomScale="40" zoomScaleNormal="50" zoomScaleSheetLayoutView="40" workbookViewId="0">
      <selection activeCell="C8" sqref="C8"/>
    </sheetView>
  </sheetViews>
  <sheetFormatPr defaultColWidth="9" defaultRowHeight="15"/>
  <cols>
    <col min="1" max="1" width="9" customWidth="1"/>
    <col min="2" max="2" width="115.5703125" customWidth="1"/>
    <col min="3" max="3" width="47" customWidth="1"/>
    <col min="4" max="4" width="33" customWidth="1"/>
    <col min="5" max="5" width="26.28515625" customWidth="1"/>
    <col min="6" max="6" width="26.5703125" style="16" customWidth="1"/>
    <col min="7" max="7" width="26.5703125" customWidth="1"/>
    <col min="8" max="8" width="27.28515625" customWidth="1"/>
    <col min="9" max="10" width="26.42578125" customWidth="1"/>
    <col min="11" max="11" width="154.85546875" customWidth="1"/>
    <col min="12" max="12" width="0.140625" customWidth="1"/>
  </cols>
  <sheetData>
    <row r="1" spans="1:12" ht="132.75" customHeight="1">
      <c r="B1" s="195" t="s">
        <v>204</v>
      </c>
      <c r="C1" s="196"/>
      <c r="D1" s="196"/>
      <c r="E1" s="196"/>
      <c r="F1" s="196"/>
      <c r="G1" s="196"/>
      <c r="H1" s="196"/>
      <c r="I1" s="196"/>
      <c r="J1" s="196"/>
      <c r="K1" s="196"/>
    </row>
    <row r="2" spans="1:12" ht="240" customHeight="1">
      <c r="A2" s="198" t="s">
        <v>195</v>
      </c>
      <c r="B2" s="199"/>
      <c r="C2" s="199"/>
      <c r="D2" s="199"/>
      <c r="E2" s="199"/>
      <c r="F2" s="199"/>
      <c r="G2" s="199"/>
      <c r="H2" s="199"/>
      <c r="I2" s="199"/>
      <c r="J2" s="199"/>
      <c r="K2" s="199"/>
    </row>
    <row r="3" spans="1:12" ht="28.5" customHeight="1">
      <c r="B3" s="1"/>
      <c r="C3" s="1"/>
      <c r="D3" s="1"/>
      <c r="E3" s="1"/>
      <c r="F3" s="7"/>
      <c r="G3" s="1"/>
      <c r="H3" s="1"/>
      <c r="I3" s="1"/>
      <c r="J3" s="1"/>
      <c r="K3" s="1"/>
    </row>
    <row r="4" spans="1:12" ht="30.75" customHeight="1">
      <c r="A4" s="200"/>
      <c r="B4" s="203" t="s">
        <v>0</v>
      </c>
      <c r="C4" s="197" t="s">
        <v>1</v>
      </c>
      <c r="D4" s="169" t="s">
        <v>2</v>
      </c>
      <c r="E4" s="170"/>
      <c r="F4" s="171"/>
      <c r="G4" s="169" t="s">
        <v>163</v>
      </c>
      <c r="H4" s="170"/>
      <c r="I4" s="171"/>
      <c r="J4" s="172" t="s">
        <v>162</v>
      </c>
      <c r="K4" s="197" t="s">
        <v>145</v>
      </c>
    </row>
    <row r="5" spans="1:12" ht="30.75">
      <c r="A5" s="201"/>
      <c r="B5" s="203"/>
      <c r="C5" s="197"/>
      <c r="D5" s="169" t="s">
        <v>5</v>
      </c>
      <c r="E5" s="170"/>
      <c r="F5" s="171"/>
      <c r="G5" s="169" t="s">
        <v>5</v>
      </c>
      <c r="H5" s="170"/>
      <c r="I5" s="171"/>
      <c r="J5" s="173"/>
      <c r="K5" s="197"/>
    </row>
    <row r="6" spans="1:12" ht="30.75" customHeight="1">
      <c r="A6" s="201"/>
      <c r="B6" s="203"/>
      <c r="C6" s="197"/>
      <c r="D6" s="172" t="s">
        <v>19</v>
      </c>
      <c r="E6" s="197" t="s">
        <v>6</v>
      </c>
      <c r="F6" s="204" t="s">
        <v>7</v>
      </c>
      <c r="G6" s="172" t="s">
        <v>19</v>
      </c>
      <c r="H6" s="197" t="s">
        <v>6</v>
      </c>
      <c r="I6" s="197" t="s">
        <v>7</v>
      </c>
      <c r="J6" s="173"/>
      <c r="K6" s="197"/>
    </row>
    <row r="7" spans="1:12" ht="45" customHeight="1">
      <c r="A7" s="202"/>
      <c r="B7" s="203"/>
      <c r="C7" s="197"/>
      <c r="D7" s="174"/>
      <c r="E7" s="197"/>
      <c r="F7" s="204"/>
      <c r="G7" s="174"/>
      <c r="H7" s="197"/>
      <c r="I7" s="197"/>
      <c r="J7" s="174"/>
      <c r="K7" s="197"/>
    </row>
    <row r="8" spans="1:12" ht="69" customHeight="1">
      <c r="A8" s="24">
        <v>8</v>
      </c>
      <c r="B8" s="38" t="s">
        <v>153</v>
      </c>
      <c r="C8" s="39"/>
      <c r="D8" s="101">
        <f t="shared" ref="D8:I8" si="0">SUM(D9,D14,D23,D34,D45,D50,D65)</f>
        <v>64676.800000000003</v>
      </c>
      <c r="E8" s="101">
        <f t="shared" si="0"/>
        <v>60682.400000000001</v>
      </c>
      <c r="F8" s="101">
        <f t="shared" si="0"/>
        <v>3994.3999999999996</v>
      </c>
      <c r="G8" s="101">
        <f t="shared" si="0"/>
        <v>47058</v>
      </c>
      <c r="H8" s="101">
        <f t="shared" si="0"/>
        <v>44122.2</v>
      </c>
      <c r="I8" s="101">
        <f t="shared" si="0"/>
        <v>2935.8</v>
      </c>
      <c r="J8" s="40">
        <f>G8/D8*100</f>
        <v>72.758701729213556</v>
      </c>
      <c r="K8" s="2"/>
    </row>
    <row r="9" spans="1:12" ht="69" customHeight="1">
      <c r="A9" s="24" t="s">
        <v>110</v>
      </c>
      <c r="B9" s="43" t="s">
        <v>122</v>
      </c>
      <c r="C9" s="46"/>
      <c r="D9" s="102">
        <f t="shared" ref="D9:D68" si="1">SUM(E9:F9)</f>
        <v>425.1</v>
      </c>
      <c r="E9" s="41">
        <f>SUM(E10,E12)</f>
        <v>425.1</v>
      </c>
      <c r="F9" s="41">
        <f>SUM(F10,F12)</f>
        <v>0</v>
      </c>
      <c r="G9" s="41">
        <f t="shared" ref="G9:G68" si="2">SUM(H9:I9)</f>
        <v>391</v>
      </c>
      <c r="H9" s="41">
        <f>SUM(H10,H12)</f>
        <v>391</v>
      </c>
      <c r="I9" s="41">
        <f>SUM(I10,I12)</f>
        <v>0</v>
      </c>
      <c r="J9" s="41">
        <f t="shared" ref="J9:J52" si="3">G9/D9*100</f>
        <v>91.978358033403893</v>
      </c>
      <c r="K9" s="26"/>
    </row>
    <row r="10" spans="1:12" ht="127.5" customHeight="1">
      <c r="A10" s="45" t="s">
        <v>111</v>
      </c>
      <c r="B10" s="25" t="s">
        <v>123</v>
      </c>
      <c r="C10" s="48" t="s">
        <v>132</v>
      </c>
      <c r="D10" s="102">
        <f t="shared" si="1"/>
        <v>66</v>
      </c>
      <c r="E10" s="41">
        <f>SUM(E11)</f>
        <v>66</v>
      </c>
      <c r="F10" s="41">
        <f>SUM(F11)</f>
        <v>0</v>
      </c>
      <c r="G10" s="41">
        <f t="shared" si="2"/>
        <v>36</v>
      </c>
      <c r="H10" s="41">
        <f>SUM(H11)</f>
        <v>36</v>
      </c>
      <c r="I10" s="41">
        <f>SUM(I11)</f>
        <v>0</v>
      </c>
      <c r="J10" s="41">
        <f t="shared" si="3"/>
        <v>54.54545454545454</v>
      </c>
      <c r="K10" s="27"/>
    </row>
    <row r="11" spans="1:12" ht="195" customHeight="1">
      <c r="A11" s="54"/>
      <c r="B11" s="14" t="s">
        <v>126</v>
      </c>
      <c r="C11" s="55" t="s">
        <v>127</v>
      </c>
      <c r="D11" s="95">
        <f>SUM(E11:F11)</f>
        <v>66</v>
      </c>
      <c r="E11" s="94">
        <v>66</v>
      </c>
      <c r="F11" s="104">
        <v>0</v>
      </c>
      <c r="G11" s="100">
        <f t="shared" si="2"/>
        <v>36</v>
      </c>
      <c r="H11" s="94">
        <v>36</v>
      </c>
      <c r="I11" s="94">
        <v>0</v>
      </c>
      <c r="J11" s="40">
        <f t="shared" si="3"/>
        <v>54.54545454545454</v>
      </c>
      <c r="K11" s="113" t="s">
        <v>179</v>
      </c>
    </row>
    <row r="12" spans="1:12" ht="55.5" customHeight="1">
      <c r="A12" s="45" t="s">
        <v>128</v>
      </c>
      <c r="B12" s="25" t="s">
        <v>124</v>
      </c>
      <c r="C12" s="48" t="s">
        <v>132</v>
      </c>
      <c r="D12" s="102">
        <f t="shared" si="1"/>
        <v>359.1</v>
      </c>
      <c r="E12" s="41">
        <f>SUM(E13)</f>
        <v>359.1</v>
      </c>
      <c r="F12" s="41">
        <f>SUM(F13)</f>
        <v>0</v>
      </c>
      <c r="G12" s="41">
        <f t="shared" si="2"/>
        <v>355</v>
      </c>
      <c r="H12" s="41">
        <f>SUM(H13)</f>
        <v>355</v>
      </c>
      <c r="I12" s="41">
        <f>SUM(I13)</f>
        <v>0</v>
      </c>
      <c r="J12" s="41">
        <f t="shared" si="3"/>
        <v>98.858256752993583</v>
      </c>
      <c r="K12" s="27"/>
    </row>
    <row r="13" spans="1:12" ht="221.25" customHeight="1">
      <c r="A13" s="54"/>
      <c r="B13" s="14" t="s">
        <v>125</v>
      </c>
      <c r="C13" s="55" t="s">
        <v>127</v>
      </c>
      <c r="D13" s="95">
        <f t="shared" si="1"/>
        <v>359.1</v>
      </c>
      <c r="E13" s="94">
        <v>359.1</v>
      </c>
      <c r="F13" s="104">
        <v>0</v>
      </c>
      <c r="G13" s="100">
        <f t="shared" si="2"/>
        <v>355</v>
      </c>
      <c r="H13" s="94">
        <v>355</v>
      </c>
      <c r="I13" s="94">
        <v>0</v>
      </c>
      <c r="J13" s="40">
        <f t="shared" si="3"/>
        <v>98.858256752993583</v>
      </c>
      <c r="K13" s="113" t="s">
        <v>180</v>
      </c>
    </row>
    <row r="14" spans="1:12" ht="44.25" customHeight="1">
      <c r="A14" s="24" t="s">
        <v>30</v>
      </c>
      <c r="B14" s="43" t="s">
        <v>57</v>
      </c>
      <c r="C14" s="49"/>
      <c r="D14" s="102">
        <f t="shared" si="1"/>
        <v>9395.7000000000007</v>
      </c>
      <c r="E14" s="41">
        <f>SUM(E15)</f>
        <v>8801.6</v>
      </c>
      <c r="F14" s="41">
        <f>SUM(F15)</f>
        <v>594.09999999999991</v>
      </c>
      <c r="G14" s="41">
        <f t="shared" si="2"/>
        <v>8617.7999999999993</v>
      </c>
      <c r="H14" s="41">
        <f>SUM(H15)</f>
        <v>8074.7</v>
      </c>
      <c r="I14" s="41">
        <f>SUM(I15)</f>
        <v>543.09999999999991</v>
      </c>
      <c r="J14" s="41">
        <f t="shared" si="3"/>
        <v>91.720680736932835</v>
      </c>
      <c r="K14" s="26"/>
      <c r="L14" s="16"/>
    </row>
    <row r="15" spans="1:12" ht="63.75" customHeight="1">
      <c r="A15" s="45" t="s">
        <v>129</v>
      </c>
      <c r="B15" s="25" t="s">
        <v>135</v>
      </c>
      <c r="C15" s="48" t="s">
        <v>132</v>
      </c>
      <c r="D15" s="102">
        <f t="shared" si="1"/>
        <v>9395.7000000000007</v>
      </c>
      <c r="E15" s="41">
        <f>SUM(E16,E19)</f>
        <v>8801.6</v>
      </c>
      <c r="F15" s="41">
        <f>SUM(F16,F19)</f>
        <v>594.09999999999991</v>
      </c>
      <c r="G15" s="41">
        <f t="shared" si="2"/>
        <v>8617.7999999999993</v>
      </c>
      <c r="H15" s="41">
        <f>SUM(H16,H19)</f>
        <v>8074.7</v>
      </c>
      <c r="I15" s="41">
        <f>SUM(I16,I19)</f>
        <v>543.09999999999991</v>
      </c>
      <c r="J15" s="41">
        <f t="shared" si="3"/>
        <v>91.720680736932835</v>
      </c>
      <c r="K15" s="44"/>
      <c r="L15" s="16"/>
    </row>
    <row r="16" spans="1:12" ht="74.25" customHeight="1">
      <c r="A16" s="57"/>
      <c r="B16" s="58" t="s">
        <v>58</v>
      </c>
      <c r="C16" s="59" t="s">
        <v>25</v>
      </c>
      <c r="D16" s="101">
        <f t="shared" si="1"/>
        <v>3936.2</v>
      </c>
      <c r="E16" s="56">
        <f>SUM(E17)</f>
        <v>3700</v>
      </c>
      <c r="F16" s="56">
        <f>SUM(F17)</f>
        <v>236.2</v>
      </c>
      <c r="G16" s="40">
        <f t="shared" si="2"/>
        <v>3936.2</v>
      </c>
      <c r="H16" s="56">
        <f>SUM(H17)</f>
        <v>3700</v>
      </c>
      <c r="I16" s="56">
        <f>SUM(I17)</f>
        <v>236.2</v>
      </c>
      <c r="J16" s="40">
        <f t="shared" si="3"/>
        <v>100</v>
      </c>
      <c r="K16" s="60"/>
      <c r="L16" s="16"/>
    </row>
    <row r="17" spans="1:12" ht="318.75" customHeight="1">
      <c r="A17" s="180"/>
      <c r="B17" s="165" t="s">
        <v>59</v>
      </c>
      <c r="C17" s="165" t="s">
        <v>63</v>
      </c>
      <c r="D17" s="167">
        <f t="shared" si="1"/>
        <v>3936.2</v>
      </c>
      <c r="E17" s="177">
        <v>3700</v>
      </c>
      <c r="F17" s="177">
        <v>236.2</v>
      </c>
      <c r="G17" s="177">
        <f t="shared" si="2"/>
        <v>3936.2</v>
      </c>
      <c r="H17" s="237">
        <v>3700</v>
      </c>
      <c r="I17" s="237">
        <v>236.2</v>
      </c>
      <c r="J17" s="175">
        <f t="shared" si="3"/>
        <v>100</v>
      </c>
      <c r="K17" s="194" t="s">
        <v>176</v>
      </c>
      <c r="L17" s="16"/>
    </row>
    <row r="18" spans="1:12" ht="206.25" customHeight="1">
      <c r="A18" s="181"/>
      <c r="B18" s="166"/>
      <c r="C18" s="166"/>
      <c r="D18" s="168"/>
      <c r="E18" s="178"/>
      <c r="F18" s="178"/>
      <c r="G18" s="178"/>
      <c r="H18" s="237"/>
      <c r="I18" s="237"/>
      <c r="J18" s="176"/>
      <c r="K18" s="194"/>
      <c r="L18" s="16"/>
    </row>
    <row r="19" spans="1:12" ht="81" customHeight="1">
      <c r="A19" s="61"/>
      <c r="B19" s="53" t="s">
        <v>60</v>
      </c>
      <c r="C19" s="62" t="s">
        <v>22</v>
      </c>
      <c r="D19" s="101">
        <f t="shared" si="1"/>
        <v>5459.5</v>
      </c>
      <c r="E19" s="63">
        <f>SUM(E20)</f>
        <v>5101.6000000000004</v>
      </c>
      <c r="F19" s="63">
        <f>SUM(F20)</f>
        <v>357.9</v>
      </c>
      <c r="G19" s="40">
        <f t="shared" si="2"/>
        <v>4681.5999999999995</v>
      </c>
      <c r="H19" s="63">
        <f>SUM(H20)</f>
        <v>4374.7</v>
      </c>
      <c r="I19" s="63">
        <f>SUM(I20)</f>
        <v>306.89999999999998</v>
      </c>
      <c r="J19" s="40">
        <f t="shared" si="3"/>
        <v>85.751442439783858</v>
      </c>
      <c r="K19" s="64"/>
      <c r="L19" s="16"/>
    </row>
    <row r="20" spans="1:12" ht="124.5" customHeight="1">
      <c r="A20" s="180"/>
      <c r="B20" s="165" t="s">
        <v>61</v>
      </c>
      <c r="C20" s="165" t="s">
        <v>62</v>
      </c>
      <c r="D20" s="167">
        <f t="shared" si="1"/>
        <v>5459.5</v>
      </c>
      <c r="E20" s="177">
        <v>5101.6000000000004</v>
      </c>
      <c r="F20" s="177">
        <v>357.9</v>
      </c>
      <c r="G20" s="182">
        <f t="shared" si="2"/>
        <v>4681.5999999999995</v>
      </c>
      <c r="H20" s="184">
        <v>4374.7</v>
      </c>
      <c r="I20" s="186">
        <v>306.89999999999998</v>
      </c>
      <c r="J20" s="156">
        <f t="shared" si="3"/>
        <v>85.751442439783858</v>
      </c>
      <c r="K20" s="179" t="s">
        <v>201</v>
      </c>
      <c r="L20" s="16"/>
    </row>
    <row r="21" spans="1:12" ht="408.75" customHeight="1">
      <c r="A21" s="181"/>
      <c r="B21" s="166"/>
      <c r="C21" s="166"/>
      <c r="D21" s="168"/>
      <c r="E21" s="178"/>
      <c r="F21" s="178"/>
      <c r="G21" s="183"/>
      <c r="H21" s="185"/>
      <c r="I21" s="187"/>
      <c r="J21" s="157"/>
      <c r="K21" s="179"/>
      <c r="L21" s="16"/>
    </row>
    <row r="22" spans="1:12" ht="145.5" customHeight="1">
      <c r="A22" s="149"/>
      <c r="B22" s="153"/>
      <c r="C22" s="153"/>
      <c r="D22" s="148"/>
      <c r="E22" s="151"/>
      <c r="F22" s="151"/>
      <c r="G22" s="152"/>
      <c r="H22" s="154"/>
      <c r="I22" s="154"/>
      <c r="J22" s="150"/>
      <c r="K22" s="155"/>
      <c r="L22" s="16"/>
    </row>
    <row r="23" spans="1:12" s="29" customFormat="1" ht="46.5" customHeight="1">
      <c r="A23" s="24" t="s">
        <v>28</v>
      </c>
      <c r="B23" s="30" t="s">
        <v>29</v>
      </c>
      <c r="C23" s="24"/>
      <c r="D23" s="102">
        <f t="shared" si="1"/>
        <v>10289.6</v>
      </c>
      <c r="E23" s="41">
        <f>SUM(E24)</f>
        <v>9980.8000000000011</v>
      </c>
      <c r="F23" s="41">
        <f>SUM(F24)</f>
        <v>308.8</v>
      </c>
      <c r="G23" s="41">
        <f t="shared" si="2"/>
        <v>9011.4</v>
      </c>
      <c r="H23" s="41">
        <f>SUM(H24)</f>
        <v>8741</v>
      </c>
      <c r="I23" s="41">
        <f>SUM(I24)</f>
        <v>270.40000000000003</v>
      </c>
      <c r="J23" s="41">
        <f t="shared" si="3"/>
        <v>87.577748406157667</v>
      </c>
      <c r="K23" s="24"/>
    </row>
    <row r="24" spans="1:12" s="29" customFormat="1" ht="50.25" customHeight="1">
      <c r="A24" s="23" t="s">
        <v>34</v>
      </c>
      <c r="B24" s="25" t="s">
        <v>35</v>
      </c>
      <c r="C24" s="48" t="s">
        <v>25</v>
      </c>
      <c r="D24" s="102">
        <f t="shared" si="1"/>
        <v>10289.6</v>
      </c>
      <c r="E24" s="41">
        <f>SUM(E25,E28)</f>
        <v>9980.8000000000011</v>
      </c>
      <c r="F24" s="41">
        <f>SUM(F25,F28)</f>
        <v>308.8</v>
      </c>
      <c r="G24" s="41">
        <f t="shared" si="2"/>
        <v>9011.4</v>
      </c>
      <c r="H24" s="41">
        <f>SUM(H25,H28)</f>
        <v>8741</v>
      </c>
      <c r="I24" s="41">
        <f>SUM(I25,I28)</f>
        <v>270.40000000000003</v>
      </c>
      <c r="J24" s="41">
        <f t="shared" si="3"/>
        <v>87.577748406157667</v>
      </c>
      <c r="K24" s="24"/>
    </row>
    <row r="25" spans="1:12" s="16" customFormat="1" ht="211.5" customHeight="1">
      <c r="A25" s="65"/>
      <c r="B25" s="66" t="s">
        <v>26</v>
      </c>
      <c r="C25" s="166" t="s">
        <v>49</v>
      </c>
      <c r="D25" s="167">
        <f t="shared" si="1"/>
        <v>1151.6999999999998</v>
      </c>
      <c r="E25" s="205">
        <v>1117.0999999999999</v>
      </c>
      <c r="F25" s="205">
        <v>34.6</v>
      </c>
      <c r="G25" s="177">
        <f>SUM(H25:I26)</f>
        <v>1151.6999999999998</v>
      </c>
      <c r="H25" s="205">
        <v>1117.0999999999999</v>
      </c>
      <c r="I25" s="205">
        <v>34.6</v>
      </c>
      <c r="J25" s="175">
        <f t="shared" si="3"/>
        <v>100</v>
      </c>
      <c r="K25" s="214" t="s">
        <v>185</v>
      </c>
    </row>
    <row r="26" spans="1:12" s="16" customFormat="1" ht="409.5" customHeight="1">
      <c r="A26" s="57"/>
      <c r="B26" s="14" t="s">
        <v>48</v>
      </c>
      <c r="C26" s="241"/>
      <c r="D26" s="168"/>
      <c r="E26" s="178"/>
      <c r="F26" s="178"/>
      <c r="G26" s="178"/>
      <c r="H26" s="178"/>
      <c r="I26" s="178"/>
      <c r="J26" s="176"/>
      <c r="K26" s="215"/>
    </row>
    <row r="27" spans="1:12" s="16" customFormat="1" ht="409.5" customHeight="1">
      <c r="A27" s="144"/>
      <c r="B27" s="142"/>
      <c r="C27" s="134"/>
      <c r="D27" s="140"/>
      <c r="E27" s="139"/>
      <c r="F27" s="139"/>
      <c r="G27" s="139"/>
      <c r="H27" s="139"/>
      <c r="I27" s="139"/>
      <c r="J27" s="141"/>
      <c r="K27" s="145" t="s">
        <v>186</v>
      </c>
    </row>
    <row r="28" spans="1:12" s="16" customFormat="1" ht="368.25" customHeight="1">
      <c r="A28" s="180"/>
      <c r="B28" s="165" t="s">
        <v>50</v>
      </c>
      <c r="C28" s="165" t="s">
        <v>51</v>
      </c>
      <c r="D28" s="167">
        <f t="shared" si="1"/>
        <v>9137.9000000000015</v>
      </c>
      <c r="E28" s="188">
        <v>8863.7000000000007</v>
      </c>
      <c r="F28" s="188">
        <v>274.2</v>
      </c>
      <c r="G28" s="177">
        <f>SUM(H28:I32)</f>
        <v>7859.7</v>
      </c>
      <c r="H28" s="188">
        <v>7623.9</v>
      </c>
      <c r="I28" s="188">
        <v>235.8</v>
      </c>
      <c r="J28" s="175">
        <f t="shared" si="3"/>
        <v>86.012103437332414</v>
      </c>
      <c r="K28" s="252" t="s">
        <v>187</v>
      </c>
    </row>
    <row r="29" spans="1:12" s="16" customFormat="1" ht="272.25" customHeight="1">
      <c r="A29" s="238"/>
      <c r="B29" s="239"/>
      <c r="C29" s="192"/>
      <c r="D29" s="191"/>
      <c r="E29" s="189"/>
      <c r="F29" s="189"/>
      <c r="G29" s="205"/>
      <c r="H29" s="189"/>
      <c r="I29" s="189"/>
      <c r="J29" s="247"/>
      <c r="K29" s="253"/>
    </row>
    <row r="30" spans="1:12" s="16" customFormat="1" ht="408" customHeight="1">
      <c r="A30" s="238"/>
      <c r="B30" s="239"/>
      <c r="C30" s="192"/>
      <c r="D30" s="191"/>
      <c r="E30" s="189"/>
      <c r="F30" s="189"/>
      <c r="G30" s="205"/>
      <c r="H30" s="189"/>
      <c r="I30" s="189"/>
      <c r="J30" s="247"/>
      <c r="K30" s="146" t="s">
        <v>188</v>
      </c>
    </row>
    <row r="31" spans="1:12" s="16" customFormat="1" ht="251.25" hidden="1" customHeight="1">
      <c r="A31" s="238"/>
      <c r="B31" s="239"/>
      <c r="C31" s="192"/>
      <c r="D31" s="191"/>
      <c r="E31" s="189"/>
      <c r="F31" s="189"/>
      <c r="G31" s="205"/>
      <c r="H31" s="189"/>
      <c r="I31" s="189"/>
      <c r="J31" s="247"/>
      <c r="K31" s="121" t="s">
        <v>177</v>
      </c>
    </row>
    <row r="32" spans="1:12" s="16" customFormat="1" ht="220.5" hidden="1" customHeight="1">
      <c r="A32" s="181"/>
      <c r="B32" s="240"/>
      <c r="C32" s="166"/>
      <c r="D32" s="168"/>
      <c r="E32" s="190"/>
      <c r="F32" s="190"/>
      <c r="G32" s="178"/>
      <c r="H32" s="190"/>
      <c r="I32" s="190"/>
      <c r="J32" s="176"/>
      <c r="K32" s="122" t="s">
        <v>178</v>
      </c>
    </row>
    <row r="33" spans="1:12" s="16" customFormat="1" ht="408" customHeight="1">
      <c r="A33" s="133"/>
      <c r="B33" s="135"/>
      <c r="C33" s="135"/>
      <c r="D33" s="136"/>
      <c r="E33" s="138"/>
      <c r="F33" s="138"/>
      <c r="G33" s="137"/>
      <c r="H33" s="138"/>
      <c r="I33" s="138"/>
      <c r="J33" s="132"/>
      <c r="K33" s="147" t="s">
        <v>196</v>
      </c>
    </row>
    <row r="34" spans="1:12" s="29" customFormat="1" ht="81" customHeight="1">
      <c r="A34" s="24" t="s">
        <v>31</v>
      </c>
      <c r="B34" s="30" t="s">
        <v>33</v>
      </c>
      <c r="C34" s="24"/>
      <c r="D34" s="102">
        <f t="shared" si="1"/>
        <v>43994.400000000001</v>
      </c>
      <c r="E34" s="41">
        <f>SUM(E35)</f>
        <v>41474.9</v>
      </c>
      <c r="F34" s="41">
        <f>SUM(F35)</f>
        <v>2519.5</v>
      </c>
      <c r="G34" s="41">
        <f t="shared" si="2"/>
        <v>28577.8</v>
      </c>
      <c r="H34" s="41">
        <f>SUM(H35)</f>
        <v>26915.5</v>
      </c>
      <c r="I34" s="41">
        <f>SUM(I35)</f>
        <v>1662.3</v>
      </c>
      <c r="J34" s="41">
        <f t="shared" si="3"/>
        <v>64.957812812539771</v>
      </c>
      <c r="K34" s="143"/>
    </row>
    <row r="35" spans="1:12" s="31" customFormat="1" ht="79.5" customHeight="1">
      <c r="A35" s="23" t="s">
        <v>36</v>
      </c>
      <c r="B35" s="25" t="s">
        <v>37</v>
      </c>
      <c r="C35" s="48" t="s">
        <v>8</v>
      </c>
      <c r="D35" s="102">
        <f t="shared" si="1"/>
        <v>43994.400000000001</v>
      </c>
      <c r="E35" s="41">
        <f>SUM(E36:E41)</f>
        <v>41474.9</v>
      </c>
      <c r="F35" s="41">
        <f>SUM(F36:F41)</f>
        <v>2519.5</v>
      </c>
      <c r="G35" s="41">
        <f t="shared" si="2"/>
        <v>28577.8</v>
      </c>
      <c r="H35" s="41">
        <f>SUM(H36,H38,H40)</f>
        <v>26915.5</v>
      </c>
      <c r="I35" s="41">
        <f>SUM(I36,I38,I40)</f>
        <v>1662.3</v>
      </c>
      <c r="J35" s="41">
        <f t="shared" si="3"/>
        <v>64.957812812539771</v>
      </c>
      <c r="K35" s="23"/>
    </row>
    <row r="36" spans="1:12" ht="171" customHeight="1">
      <c r="A36" s="65"/>
      <c r="B36" s="66" t="s">
        <v>52</v>
      </c>
      <c r="C36" s="67" t="s">
        <v>22</v>
      </c>
      <c r="D36" s="167">
        <f t="shared" si="1"/>
        <v>11679.1</v>
      </c>
      <c r="E36" s="205">
        <v>11095.1</v>
      </c>
      <c r="F36" s="178">
        <v>584</v>
      </c>
      <c r="G36" s="182">
        <f t="shared" si="2"/>
        <v>7526</v>
      </c>
      <c r="H36" s="178">
        <v>7149.7</v>
      </c>
      <c r="I36" s="178">
        <v>376.3</v>
      </c>
      <c r="J36" s="175">
        <f t="shared" si="3"/>
        <v>64.439896909864629</v>
      </c>
      <c r="K36" s="216" t="s">
        <v>202</v>
      </c>
      <c r="L36" s="16"/>
    </row>
    <row r="37" spans="1:12" ht="409.5" customHeight="1">
      <c r="A37" s="57"/>
      <c r="B37" s="70" t="s">
        <v>53</v>
      </c>
      <c r="C37" s="71" t="s">
        <v>169</v>
      </c>
      <c r="D37" s="168"/>
      <c r="E37" s="178"/>
      <c r="F37" s="193"/>
      <c r="G37" s="183"/>
      <c r="H37" s="193"/>
      <c r="I37" s="193"/>
      <c r="J37" s="176"/>
      <c r="K37" s="217"/>
      <c r="L37" s="16"/>
    </row>
    <row r="38" spans="1:12" ht="147.75" customHeight="1">
      <c r="A38" s="57"/>
      <c r="B38" s="58" t="s">
        <v>54</v>
      </c>
      <c r="C38" s="59" t="s">
        <v>55</v>
      </c>
      <c r="D38" s="167">
        <f t="shared" si="1"/>
        <v>15988.6</v>
      </c>
      <c r="E38" s="177">
        <v>14869.4</v>
      </c>
      <c r="F38" s="177">
        <v>1119.2</v>
      </c>
      <c r="G38" s="182">
        <f t="shared" si="2"/>
        <v>14919.8</v>
      </c>
      <c r="H38" s="177">
        <v>13875.4</v>
      </c>
      <c r="I38" s="177">
        <v>1044.4000000000001</v>
      </c>
      <c r="J38" s="175">
        <f>G38/D38*100</f>
        <v>93.315237106438332</v>
      </c>
      <c r="K38" s="259" t="s">
        <v>189</v>
      </c>
      <c r="L38" s="16"/>
    </row>
    <row r="39" spans="1:12" ht="244.5" customHeight="1">
      <c r="A39" s="57"/>
      <c r="B39" s="70" t="s">
        <v>56</v>
      </c>
      <c r="C39" s="71" t="s">
        <v>115</v>
      </c>
      <c r="D39" s="168"/>
      <c r="E39" s="178"/>
      <c r="F39" s="178"/>
      <c r="G39" s="183"/>
      <c r="H39" s="178"/>
      <c r="I39" s="178"/>
      <c r="J39" s="176"/>
      <c r="K39" s="260"/>
      <c r="L39" s="16"/>
    </row>
    <row r="40" spans="1:12" s="127" customFormat="1" ht="195" customHeight="1">
      <c r="A40" s="180"/>
      <c r="B40" s="128" t="s">
        <v>167</v>
      </c>
      <c r="C40" s="129" t="s">
        <v>9</v>
      </c>
      <c r="D40" s="167">
        <f t="shared" si="1"/>
        <v>16326.699999999999</v>
      </c>
      <c r="E40" s="245">
        <v>15510.4</v>
      </c>
      <c r="F40" s="245">
        <v>816.3</v>
      </c>
      <c r="G40" s="289">
        <f>SUM(H40:I41)</f>
        <v>6132</v>
      </c>
      <c r="H40" s="245">
        <v>5890.4</v>
      </c>
      <c r="I40" s="245">
        <v>241.6</v>
      </c>
      <c r="J40" s="250"/>
      <c r="K40" s="248" t="s">
        <v>203</v>
      </c>
    </row>
    <row r="41" spans="1:12" s="127" customFormat="1" ht="408.75" customHeight="1">
      <c r="A41" s="181"/>
      <c r="B41" s="130"/>
      <c r="C41" s="131" t="s">
        <v>166</v>
      </c>
      <c r="D41" s="168"/>
      <c r="E41" s="246"/>
      <c r="F41" s="246"/>
      <c r="G41" s="290"/>
      <c r="H41" s="246"/>
      <c r="I41" s="246"/>
      <c r="J41" s="251"/>
      <c r="K41" s="249"/>
    </row>
    <row r="42" spans="1:12" s="164" customFormat="1" ht="345" customHeight="1">
      <c r="A42" s="160"/>
      <c r="B42" s="161" t="s">
        <v>200</v>
      </c>
      <c r="C42" s="49" t="s">
        <v>181</v>
      </c>
      <c r="D42" s="158">
        <f t="shared" ref="D42" si="4">SUM(E42:F42)</f>
        <v>0</v>
      </c>
      <c r="E42" s="159">
        <v>0</v>
      </c>
      <c r="F42" s="159">
        <v>0</v>
      </c>
      <c r="G42" s="159">
        <f t="shared" ref="G42" si="5">SUM(H42:I42)</f>
        <v>0</v>
      </c>
      <c r="H42" s="159">
        <v>0</v>
      </c>
      <c r="I42" s="159">
        <v>0</v>
      </c>
      <c r="J42" s="159">
        <v>0</v>
      </c>
      <c r="K42" s="162" t="s">
        <v>21</v>
      </c>
      <c r="L42" s="163"/>
    </row>
    <row r="43" spans="1:12" ht="408.75" customHeight="1">
      <c r="A43" s="180"/>
      <c r="B43" s="266" t="s">
        <v>168</v>
      </c>
      <c r="C43" s="223" t="s">
        <v>165</v>
      </c>
      <c r="D43" s="287"/>
      <c r="E43" s="205"/>
      <c r="F43" s="205"/>
      <c r="G43" s="286"/>
      <c r="H43" s="205"/>
      <c r="I43" s="205"/>
      <c r="J43" s="247"/>
      <c r="K43" s="268" t="s">
        <v>199</v>
      </c>
      <c r="L43" s="16"/>
    </row>
    <row r="44" spans="1:12" ht="149.25" customHeight="1">
      <c r="A44" s="181"/>
      <c r="B44" s="267"/>
      <c r="C44" s="225"/>
      <c r="D44" s="288"/>
      <c r="E44" s="178"/>
      <c r="F44" s="178"/>
      <c r="G44" s="183"/>
      <c r="H44" s="178"/>
      <c r="I44" s="178"/>
      <c r="J44" s="176"/>
      <c r="K44" s="269"/>
      <c r="L44" s="16"/>
    </row>
    <row r="45" spans="1:12" s="28" customFormat="1" ht="96.75" customHeight="1">
      <c r="A45" s="24" t="s">
        <v>32</v>
      </c>
      <c r="B45" s="30" t="s">
        <v>130</v>
      </c>
      <c r="C45" s="32"/>
      <c r="D45" s="102">
        <f t="shared" si="1"/>
        <v>0</v>
      </c>
      <c r="E45" s="42">
        <f>SUM(E46,E48)</f>
        <v>0</v>
      </c>
      <c r="F45" s="42">
        <f>SUM(F46,F48)</f>
        <v>0</v>
      </c>
      <c r="G45" s="41">
        <f t="shared" si="2"/>
        <v>0</v>
      </c>
      <c r="H45" s="42">
        <f>SUM(H46,H48)</f>
        <v>0</v>
      </c>
      <c r="I45" s="42">
        <f>SUM(I46,I48)</f>
        <v>0</v>
      </c>
      <c r="J45" s="41">
        <v>0</v>
      </c>
      <c r="K45" s="26"/>
    </row>
    <row r="46" spans="1:12" s="28" customFormat="1" ht="66">
      <c r="A46" s="23" t="s">
        <v>38</v>
      </c>
      <c r="B46" s="25" t="s">
        <v>39</v>
      </c>
      <c r="C46" s="49" t="s">
        <v>11</v>
      </c>
      <c r="D46" s="102">
        <f t="shared" si="1"/>
        <v>0</v>
      </c>
      <c r="E46" s="42">
        <f>SUM(E47)</f>
        <v>0</v>
      </c>
      <c r="F46" s="42">
        <f>SUM(F47)</f>
        <v>0</v>
      </c>
      <c r="G46" s="41">
        <f t="shared" si="2"/>
        <v>0</v>
      </c>
      <c r="H46" s="42">
        <f>SUM(H47)</f>
        <v>0</v>
      </c>
      <c r="I46" s="42">
        <f>SUM(I47)</f>
        <v>0</v>
      </c>
      <c r="J46" s="41">
        <v>0</v>
      </c>
      <c r="K46" s="33"/>
    </row>
    <row r="47" spans="1:12" ht="408.75" customHeight="1">
      <c r="A47" s="15"/>
      <c r="B47" s="70" t="s">
        <v>134</v>
      </c>
      <c r="C47" s="123" t="s">
        <v>12</v>
      </c>
      <c r="D47" s="95">
        <f t="shared" si="1"/>
        <v>0</v>
      </c>
      <c r="E47" s="97"/>
      <c r="F47" s="97"/>
      <c r="G47" s="100">
        <f t="shared" si="2"/>
        <v>0</v>
      </c>
      <c r="H47" s="97"/>
      <c r="I47" s="97"/>
      <c r="J47" s="40">
        <v>0</v>
      </c>
      <c r="K47" s="125" t="s">
        <v>182</v>
      </c>
      <c r="L47" s="16"/>
    </row>
    <row r="48" spans="1:12" s="28" customFormat="1" ht="141" customHeight="1">
      <c r="A48" s="47" t="s">
        <v>171</v>
      </c>
      <c r="B48" s="25" t="s">
        <v>40</v>
      </c>
      <c r="C48" s="49" t="s">
        <v>11</v>
      </c>
      <c r="D48" s="102">
        <f t="shared" si="1"/>
        <v>0</v>
      </c>
      <c r="E48" s="103">
        <f>SUM(E49)</f>
        <v>0</v>
      </c>
      <c r="F48" s="103">
        <f>SUM(F49)</f>
        <v>0</v>
      </c>
      <c r="G48" s="41">
        <f t="shared" si="2"/>
        <v>0</v>
      </c>
      <c r="H48" s="103">
        <f>SUM(H49)</f>
        <v>0</v>
      </c>
      <c r="I48" s="103">
        <f>SUM(I49)</f>
        <v>0</v>
      </c>
      <c r="J48" s="41">
        <v>0</v>
      </c>
      <c r="K48" s="34"/>
    </row>
    <row r="49" spans="1:12" ht="409.5" customHeight="1">
      <c r="A49" s="114"/>
      <c r="B49" s="124" t="s">
        <v>13</v>
      </c>
      <c r="C49" s="120" t="s">
        <v>14</v>
      </c>
      <c r="D49" s="115">
        <f t="shared" si="1"/>
        <v>0</v>
      </c>
      <c r="E49" s="118"/>
      <c r="F49" s="118"/>
      <c r="G49" s="116">
        <f t="shared" si="2"/>
        <v>0</v>
      </c>
      <c r="H49" s="118"/>
      <c r="I49" s="118"/>
      <c r="J49" s="117">
        <v>0</v>
      </c>
      <c r="K49" s="119" t="s">
        <v>197</v>
      </c>
      <c r="L49" s="16"/>
    </row>
    <row r="50" spans="1:12" s="28" customFormat="1" ht="156.75" customHeight="1">
      <c r="A50" s="24" t="s">
        <v>172</v>
      </c>
      <c r="B50" s="30" t="s">
        <v>41</v>
      </c>
      <c r="C50" s="49" t="s">
        <v>11</v>
      </c>
      <c r="D50" s="102">
        <f t="shared" si="1"/>
        <v>572</v>
      </c>
      <c r="E50" s="41">
        <f>SUM(E51,E58,E59,E61)</f>
        <v>0</v>
      </c>
      <c r="F50" s="41">
        <f>SUM(F51,F58,F59,F61)</f>
        <v>572</v>
      </c>
      <c r="G50" s="41">
        <f t="shared" si="2"/>
        <v>460</v>
      </c>
      <c r="H50" s="41">
        <f>SUM(H51,H58,H59,H61)</f>
        <v>0</v>
      </c>
      <c r="I50" s="41">
        <f>SUM(I51,I58,I59,I61)</f>
        <v>460</v>
      </c>
      <c r="J50" s="41">
        <f t="shared" si="3"/>
        <v>80.419580419580413</v>
      </c>
      <c r="K50" s="35"/>
    </row>
    <row r="51" spans="1:12" s="28" customFormat="1" ht="176.25" customHeight="1">
      <c r="A51" s="23" t="s">
        <v>42</v>
      </c>
      <c r="B51" s="25" t="s">
        <v>133</v>
      </c>
      <c r="C51" s="49" t="s">
        <v>11</v>
      </c>
      <c r="D51" s="102">
        <f t="shared" si="1"/>
        <v>572</v>
      </c>
      <c r="E51" s="41">
        <f>SUM(E52)</f>
        <v>0</v>
      </c>
      <c r="F51" s="41">
        <f>SUM(F52)</f>
        <v>572</v>
      </c>
      <c r="G51" s="41">
        <f t="shared" si="2"/>
        <v>460</v>
      </c>
      <c r="H51" s="41">
        <f>SUM(H52)</f>
        <v>0</v>
      </c>
      <c r="I51" s="41">
        <f>SUM(I52)</f>
        <v>460</v>
      </c>
      <c r="J51" s="41">
        <f t="shared" si="3"/>
        <v>80.419580419580413</v>
      </c>
      <c r="K51" s="26"/>
    </row>
    <row r="52" spans="1:12" ht="30.75" customHeight="1">
      <c r="A52" s="263"/>
      <c r="B52" s="261" t="s">
        <v>27</v>
      </c>
      <c r="C52" s="284" t="s">
        <v>15</v>
      </c>
      <c r="D52" s="167">
        <f t="shared" si="1"/>
        <v>572</v>
      </c>
      <c r="E52" s="177">
        <v>0</v>
      </c>
      <c r="F52" s="177">
        <v>572</v>
      </c>
      <c r="G52" s="177">
        <f t="shared" si="2"/>
        <v>460</v>
      </c>
      <c r="H52" s="177">
        <v>0</v>
      </c>
      <c r="I52" s="177">
        <v>460</v>
      </c>
      <c r="J52" s="175">
        <f t="shared" si="3"/>
        <v>80.419580419580413</v>
      </c>
      <c r="K52" s="254" t="s">
        <v>192</v>
      </c>
      <c r="L52" s="16"/>
    </row>
    <row r="53" spans="1:12" ht="30.75" customHeight="1">
      <c r="A53" s="264"/>
      <c r="B53" s="262"/>
      <c r="C53" s="285"/>
      <c r="D53" s="191"/>
      <c r="E53" s="205"/>
      <c r="F53" s="205"/>
      <c r="G53" s="205"/>
      <c r="H53" s="205"/>
      <c r="I53" s="205"/>
      <c r="J53" s="247"/>
      <c r="K53" s="255"/>
      <c r="L53" s="16"/>
    </row>
    <row r="54" spans="1:12" ht="30.75" customHeight="1">
      <c r="A54" s="264"/>
      <c r="B54" s="262"/>
      <c r="C54" s="285"/>
      <c r="D54" s="191"/>
      <c r="E54" s="205"/>
      <c r="F54" s="205"/>
      <c r="G54" s="205"/>
      <c r="H54" s="205"/>
      <c r="I54" s="205"/>
      <c r="J54" s="247"/>
      <c r="K54" s="255"/>
      <c r="L54" s="16"/>
    </row>
    <row r="55" spans="1:12" ht="30.75" customHeight="1">
      <c r="A55" s="264"/>
      <c r="B55" s="262"/>
      <c r="C55" s="285"/>
      <c r="D55" s="191"/>
      <c r="E55" s="205"/>
      <c r="F55" s="205"/>
      <c r="G55" s="205"/>
      <c r="H55" s="205"/>
      <c r="I55" s="205"/>
      <c r="J55" s="247"/>
      <c r="K55" s="255"/>
      <c r="L55" s="16"/>
    </row>
    <row r="56" spans="1:12" ht="113.25" customHeight="1">
      <c r="A56" s="264"/>
      <c r="B56" s="262"/>
      <c r="C56" s="285"/>
      <c r="D56" s="191"/>
      <c r="E56" s="205"/>
      <c r="F56" s="205"/>
      <c r="G56" s="205"/>
      <c r="H56" s="205"/>
      <c r="I56" s="205"/>
      <c r="J56" s="247"/>
      <c r="K56" s="255"/>
      <c r="L56" s="16"/>
    </row>
    <row r="57" spans="1:12" ht="102" customHeight="1">
      <c r="A57" s="265"/>
      <c r="B57" s="262"/>
      <c r="C57" s="285"/>
      <c r="D57" s="191"/>
      <c r="E57" s="205"/>
      <c r="F57" s="205"/>
      <c r="G57" s="205"/>
      <c r="H57" s="205"/>
      <c r="I57" s="205"/>
      <c r="J57" s="247"/>
      <c r="K57" s="255"/>
      <c r="L57" s="16"/>
    </row>
    <row r="58" spans="1:12" ht="320.25" customHeight="1">
      <c r="A58" s="36" t="s">
        <v>43</v>
      </c>
      <c r="B58" s="37" t="s">
        <v>112</v>
      </c>
      <c r="C58" s="50" t="s">
        <v>11</v>
      </c>
      <c r="D58" s="102">
        <f t="shared" si="1"/>
        <v>0</v>
      </c>
      <c r="E58" s="96">
        <v>0</v>
      </c>
      <c r="F58" s="106">
        <v>0</v>
      </c>
      <c r="G58" s="41">
        <f t="shared" si="2"/>
        <v>0</v>
      </c>
      <c r="H58" s="96">
        <v>0</v>
      </c>
      <c r="I58" s="96">
        <v>0</v>
      </c>
      <c r="J58" s="41">
        <v>0</v>
      </c>
      <c r="K58" s="126" t="s">
        <v>164</v>
      </c>
      <c r="L58" s="16"/>
    </row>
    <row r="59" spans="1:12" s="19" customFormat="1" ht="243" customHeight="1">
      <c r="A59" s="270" t="s">
        <v>173</v>
      </c>
      <c r="B59" s="282" t="s">
        <v>131</v>
      </c>
      <c r="C59" s="276" t="s">
        <v>11</v>
      </c>
      <c r="D59" s="234">
        <f t="shared" si="1"/>
        <v>0</v>
      </c>
      <c r="E59" s="221">
        <v>0</v>
      </c>
      <c r="F59" s="221">
        <v>0</v>
      </c>
      <c r="G59" s="221">
        <f t="shared" si="2"/>
        <v>0</v>
      </c>
      <c r="H59" s="221">
        <v>0</v>
      </c>
      <c r="I59" s="221">
        <v>0</v>
      </c>
      <c r="J59" s="221">
        <v>0</v>
      </c>
      <c r="K59" s="254" t="s">
        <v>191</v>
      </c>
      <c r="L59" s="20"/>
    </row>
    <row r="60" spans="1:12" s="19" customFormat="1" ht="57" hidden="1" customHeight="1">
      <c r="A60" s="272"/>
      <c r="B60" s="283"/>
      <c r="C60" s="278"/>
      <c r="D60" s="235"/>
      <c r="E60" s="222"/>
      <c r="F60" s="222"/>
      <c r="G60" s="222"/>
      <c r="H60" s="222"/>
      <c r="I60" s="222"/>
      <c r="J60" s="222"/>
      <c r="K60" s="255"/>
      <c r="L60" s="20"/>
    </row>
    <row r="61" spans="1:12" ht="30.75" customHeight="1">
      <c r="A61" s="270" t="s">
        <v>174</v>
      </c>
      <c r="B61" s="273" t="s">
        <v>47</v>
      </c>
      <c r="C61" s="276" t="s">
        <v>16</v>
      </c>
      <c r="D61" s="234">
        <f t="shared" si="1"/>
        <v>0</v>
      </c>
      <c r="E61" s="221">
        <f>SUM(E66:E68)</f>
        <v>0</v>
      </c>
      <c r="F61" s="221">
        <f>SUM(F66:F68)</f>
        <v>0</v>
      </c>
      <c r="G61" s="221">
        <f t="shared" si="2"/>
        <v>0</v>
      </c>
      <c r="H61" s="221">
        <f>SUM(H66:H68)</f>
        <v>0</v>
      </c>
      <c r="I61" s="221">
        <f>SUM(I66:I68)</f>
        <v>0</v>
      </c>
      <c r="J61" s="221">
        <v>0</v>
      </c>
      <c r="K61" s="256" t="s">
        <v>194</v>
      </c>
      <c r="L61" s="16"/>
    </row>
    <row r="62" spans="1:12" ht="226.5" customHeight="1">
      <c r="A62" s="271"/>
      <c r="B62" s="274"/>
      <c r="C62" s="277"/>
      <c r="D62" s="279"/>
      <c r="E62" s="236"/>
      <c r="F62" s="236"/>
      <c r="G62" s="236"/>
      <c r="H62" s="236"/>
      <c r="I62" s="236"/>
      <c r="J62" s="236"/>
      <c r="K62" s="257"/>
      <c r="L62" s="16"/>
    </row>
    <row r="63" spans="1:12" ht="318" hidden="1" customHeight="1">
      <c r="A63" s="271"/>
      <c r="B63" s="274"/>
      <c r="C63" s="277"/>
      <c r="D63" s="279"/>
      <c r="E63" s="236"/>
      <c r="F63" s="236"/>
      <c r="G63" s="236"/>
      <c r="H63" s="236"/>
      <c r="I63" s="236"/>
      <c r="J63" s="236"/>
      <c r="K63" s="257"/>
      <c r="L63" s="16"/>
    </row>
    <row r="64" spans="1:12" ht="409.5" hidden="1" customHeight="1">
      <c r="A64" s="272"/>
      <c r="B64" s="275"/>
      <c r="C64" s="278"/>
      <c r="D64" s="235"/>
      <c r="E64" s="222"/>
      <c r="F64" s="222"/>
      <c r="G64" s="222"/>
      <c r="H64" s="222"/>
      <c r="I64" s="222"/>
      <c r="J64" s="222"/>
      <c r="K64" s="258"/>
      <c r="L64" s="16"/>
    </row>
    <row r="65" spans="1:12" s="17" customFormat="1" ht="66">
      <c r="A65" s="24" t="s">
        <v>175</v>
      </c>
      <c r="B65" s="30" t="s">
        <v>46</v>
      </c>
      <c r="C65" s="24" t="s">
        <v>16</v>
      </c>
      <c r="D65" s="102">
        <f t="shared" si="1"/>
        <v>0</v>
      </c>
      <c r="E65" s="41">
        <f>SUM(E66)</f>
        <v>0</v>
      </c>
      <c r="F65" s="41">
        <f>SUM(F66)</f>
        <v>0</v>
      </c>
      <c r="G65" s="41">
        <f t="shared" si="2"/>
        <v>0</v>
      </c>
      <c r="H65" s="41">
        <f>SUM(H66)</f>
        <v>0</v>
      </c>
      <c r="I65" s="41">
        <f>SUM(I66)</f>
        <v>0</v>
      </c>
      <c r="J65" s="41">
        <v>0</v>
      </c>
      <c r="K65" s="24"/>
      <c r="L65" s="18"/>
    </row>
    <row r="66" spans="1:12" ht="251.25" customHeight="1">
      <c r="A66" s="228" t="s">
        <v>45</v>
      </c>
      <c r="B66" s="230" t="s">
        <v>44</v>
      </c>
      <c r="C66" s="232" t="s">
        <v>16</v>
      </c>
      <c r="D66" s="234">
        <f t="shared" si="1"/>
        <v>0</v>
      </c>
      <c r="E66" s="221">
        <f>SUM(E68)</f>
        <v>0</v>
      </c>
      <c r="F66" s="221">
        <f>SUM(F68)</f>
        <v>0</v>
      </c>
      <c r="G66" s="221">
        <f t="shared" si="2"/>
        <v>0</v>
      </c>
      <c r="H66" s="221">
        <f>SUM(H68)</f>
        <v>0</v>
      </c>
      <c r="I66" s="221">
        <f>SUM(I68)</f>
        <v>0</v>
      </c>
      <c r="J66" s="221">
        <v>0</v>
      </c>
      <c r="K66" s="212" t="s">
        <v>193</v>
      </c>
      <c r="L66" s="16"/>
    </row>
    <row r="67" spans="1:12" ht="393.75" customHeight="1">
      <c r="A67" s="229"/>
      <c r="B67" s="231"/>
      <c r="C67" s="233"/>
      <c r="D67" s="235"/>
      <c r="E67" s="222"/>
      <c r="F67" s="222"/>
      <c r="G67" s="222"/>
      <c r="H67" s="222"/>
      <c r="I67" s="222"/>
      <c r="J67" s="222"/>
      <c r="K67" s="213"/>
      <c r="L67" s="16"/>
    </row>
    <row r="68" spans="1:12" ht="45" customHeight="1">
      <c r="A68" s="15"/>
      <c r="B68" s="4"/>
      <c r="C68" s="3"/>
      <c r="D68" s="95">
        <f t="shared" si="1"/>
        <v>0</v>
      </c>
      <c r="E68" s="94"/>
      <c r="F68" s="104"/>
      <c r="G68" s="100">
        <f t="shared" si="2"/>
        <v>0</v>
      </c>
      <c r="H68" s="94"/>
      <c r="I68" s="94"/>
      <c r="J68" s="40">
        <v>0</v>
      </c>
      <c r="K68" s="83"/>
      <c r="L68" s="16"/>
    </row>
    <row r="69" spans="1:12" ht="73.5" customHeight="1">
      <c r="B69" s="5"/>
      <c r="C69" s="6"/>
      <c r="D69" s="6"/>
      <c r="E69" s="7"/>
      <c r="F69" s="7"/>
      <c r="G69" s="7"/>
      <c r="H69" s="7"/>
      <c r="I69" s="7"/>
      <c r="J69" s="7"/>
      <c r="K69" s="8"/>
      <c r="L69" s="16"/>
    </row>
    <row r="70" spans="1:12" ht="32.25" customHeight="1">
      <c r="B70" s="226" t="s">
        <v>23</v>
      </c>
      <c r="C70" s="226"/>
      <c r="D70" s="226"/>
      <c r="E70" s="226"/>
      <c r="F70" s="226"/>
      <c r="G70" s="93"/>
      <c r="H70" s="10"/>
      <c r="I70" s="10"/>
      <c r="J70" s="10"/>
      <c r="K70" s="82" t="s">
        <v>24</v>
      </c>
      <c r="L70" s="16"/>
    </row>
    <row r="71" spans="1:12" ht="38.25" customHeight="1">
      <c r="B71" s="86"/>
      <c r="C71" s="86"/>
      <c r="D71" s="93"/>
      <c r="E71" s="86"/>
      <c r="F71" s="105"/>
      <c r="G71" s="93"/>
      <c r="H71" s="10"/>
      <c r="I71" s="10"/>
      <c r="J71" s="10"/>
      <c r="K71" s="82"/>
      <c r="L71" s="16"/>
    </row>
    <row r="72" spans="1:12" ht="54.75" customHeight="1">
      <c r="B72" s="86"/>
      <c r="C72" s="86"/>
      <c r="D72" s="93"/>
      <c r="E72" s="86"/>
      <c r="F72" s="105"/>
      <c r="G72" s="93"/>
      <c r="H72" s="10"/>
      <c r="I72" s="10"/>
      <c r="J72" s="10"/>
      <c r="K72" s="82"/>
      <c r="L72" s="16"/>
    </row>
    <row r="73" spans="1:12" ht="49.5" customHeight="1">
      <c r="B73" s="86"/>
      <c r="C73" s="86"/>
      <c r="D73" s="93"/>
      <c r="E73" s="86"/>
      <c r="F73" s="105"/>
      <c r="G73" s="93"/>
      <c r="H73" s="10"/>
      <c r="I73" s="10"/>
      <c r="J73" s="10"/>
      <c r="K73" s="82"/>
      <c r="L73" s="16"/>
    </row>
    <row r="74" spans="1:12" ht="45.75" customHeight="1">
      <c r="B74" s="86"/>
      <c r="C74" s="86"/>
      <c r="D74" s="93"/>
      <c r="E74" s="86"/>
      <c r="F74" s="105"/>
      <c r="G74" s="93"/>
      <c r="H74" s="10"/>
      <c r="I74" s="10"/>
      <c r="J74" s="10"/>
      <c r="K74" s="82"/>
      <c r="L74" s="16"/>
    </row>
    <row r="75" spans="1:12" ht="47.25" customHeight="1">
      <c r="B75" s="81" t="s">
        <v>136</v>
      </c>
      <c r="C75" s="86"/>
      <c r="D75" s="93"/>
      <c r="E75" s="86"/>
      <c r="F75" s="105"/>
      <c r="G75" s="93"/>
      <c r="H75" s="10"/>
      <c r="I75" s="10"/>
      <c r="J75" s="10"/>
      <c r="K75" s="82"/>
      <c r="L75" s="16"/>
    </row>
    <row r="76" spans="1:12" ht="36.75" customHeight="1">
      <c r="B76" s="81" t="s">
        <v>137</v>
      </c>
      <c r="C76" s="86"/>
      <c r="D76" s="93"/>
      <c r="E76" s="86"/>
      <c r="F76" s="105"/>
      <c r="G76" s="93"/>
      <c r="H76" s="10"/>
      <c r="I76" s="10"/>
      <c r="J76" s="10"/>
      <c r="K76" s="82"/>
      <c r="L76" s="16"/>
    </row>
    <row r="77" spans="1:12" ht="36" customHeight="1">
      <c r="B77" s="81" t="s">
        <v>151</v>
      </c>
      <c r="C77" s="12"/>
      <c r="D77" s="12"/>
      <c r="E77" s="13"/>
      <c r="F77" s="13"/>
      <c r="G77" s="13"/>
      <c r="H77" s="10"/>
      <c r="I77" s="10"/>
      <c r="J77" s="10"/>
      <c r="K77" s="11"/>
      <c r="L77" s="16"/>
    </row>
    <row r="78" spans="1:12" ht="36" customHeight="1">
      <c r="B78" s="81" t="s">
        <v>152</v>
      </c>
      <c r="C78" s="12"/>
      <c r="D78" s="12"/>
      <c r="E78" s="13"/>
      <c r="F78" s="13"/>
      <c r="G78" s="13"/>
      <c r="H78" s="10"/>
      <c r="I78" s="10"/>
      <c r="J78" s="10"/>
      <c r="K78" s="11"/>
      <c r="L78" s="16"/>
    </row>
    <row r="79" spans="1:12" ht="37.5" customHeight="1">
      <c r="B79" s="81" t="s">
        <v>150</v>
      </c>
      <c r="C79" s="12"/>
      <c r="D79" s="12"/>
      <c r="E79" s="13"/>
      <c r="F79" s="13"/>
      <c r="G79" s="13"/>
      <c r="H79" s="10"/>
      <c r="I79" s="10"/>
      <c r="J79" s="10"/>
      <c r="K79" s="11"/>
      <c r="L79" s="16"/>
    </row>
    <row r="80" spans="1:12" ht="28.5" customHeight="1">
      <c r="B80" s="81" t="s">
        <v>190</v>
      </c>
      <c r="C80" s="12"/>
      <c r="D80" s="12"/>
      <c r="E80" s="13"/>
      <c r="F80" s="13"/>
      <c r="G80" s="13"/>
      <c r="H80" s="10"/>
      <c r="I80" s="10"/>
      <c r="J80" s="10"/>
      <c r="K80" s="11"/>
      <c r="L80" s="16"/>
    </row>
    <row r="81" spans="1:12" ht="33.75" customHeight="1">
      <c r="B81" s="1"/>
      <c r="C81" s="6"/>
      <c r="D81" s="6"/>
      <c r="E81" s="7"/>
      <c r="F81" s="7"/>
      <c r="G81" s="7"/>
      <c r="H81" s="7"/>
      <c r="I81" s="7"/>
      <c r="J81" s="7"/>
      <c r="K81" s="8"/>
      <c r="L81" s="16"/>
    </row>
    <row r="82" spans="1:12" ht="73.5" customHeight="1">
      <c r="B82" s="227" t="s">
        <v>139</v>
      </c>
      <c r="C82" s="227"/>
      <c r="D82" s="227"/>
      <c r="E82" s="227"/>
      <c r="F82" s="227"/>
      <c r="G82" s="227"/>
      <c r="H82" s="227"/>
      <c r="I82" s="227"/>
      <c r="J82" s="227"/>
      <c r="K82" s="227"/>
      <c r="L82" s="16"/>
    </row>
    <row r="83" spans="1:12" ht="37.5" customHeight="1">
      <c r="B83" s="197" t="s">
        <v>17</v>
      </c>
      <c r="C83" s="208" t="s">
        <v>18</v>
      </c>
      <c r="D83" s="218" t="s">
        <v>2</v>
      </c>
      <c r="E83" s="219"/>
      <c r="F83" s="220"/>
      <c r="G83" s="218" t="s">
        <v>3</v>
      </c>
      <c r="H83" s="219"/>
      <c r="I83" s="220"/>
      <c r="J83" s="110"/>
      <c r="K83" s="209" t="s">
        <v>4</v>
      </c>
      <c r="L83" s="16"/>
    </row>
    <row r="84" spans="1:12" ht="27.75">
      <c r="B84" s="197"/>
      <c r="C84" s="208"/>
      <c r="D84" s="218" t="s">
        <v>5</v>
      </c>
      <c r="E84" s="219"/>
      <c r="F84" s="220"/>
      <c r="G84" s="218" t="s">
        <v>5</v>
      </c>
      <c r="H84" s="219"/>
      <c r="I84" s="220"/>
      <c r="J84" s="110"/>
      <c r="K84" s="209"/>
      <c r="L84" s="16"/>
    </row>
    <row r="85" spans="1:12" ht="27.75" customHeight="1">
      <c r="B85" s="197"/>
      <c r="C85" s="208"/>
      <c r="D85" s="280" t="s">
        <v>19</v>
      </c>
      <c r="E85" s="208" t="s">
        <v>6</v>
      </c>
      <c r="F85" s="241" t="s">
        <v>7</v>
      </c>
      <c r="G85" s="280" t="s">
        <v>19</v>
      </c>
      <c r="H85" s="208" t="s">
        <v>6</v>
      </c>
      <c r="I85" s="208" t="s">
        <v>7</v>
      </c>
      <c r="J85" s="111"/>
      <c r="K85" s="209"/>
      <c r="L85" s="16"/>
    </row>
    <row r="86" spans="1:12" ht="42" customHeight="1">
      <c r="B86" s="197"/>
      <c r="C86" s="208"/>
      <c r="D86" s="281"/>
      <c r="E86" s="208"/>
      <c r="F86" s="241"/>
      <c r="G86" s="281"/>
      <c r="H86" s="208"/>
      <c r="I86" s="208"/>
      <c r="J86" s="111"/>
      <c r="K86" s="209"/>
      <c r="L86" s="16"/>
    </row>
    <row r="87" spans="1:12" ht="33">
      <c r="B87" s="210" t="s">
        <v>19</v>
      </c>
      <c r="C87" s="211"/>
      <c r="D87" s="98">
        <f>SUM(E87:F87)</f>
        <v>158863.6</v>
      </c>
      <c r="E87" s="21">
        <f>SUM(E88,E93,E95,E97,E99,E102,E104,E106,E108,E110,E112,E114,E116,E118)</f>
        <v>138667.20000000001</v>
      </c>
      <c r="F87" s="68">
        <f>SUM(F88,F93,F95,F97,F99,F102,F104,F106,F108,F110,F112,F114,F116,F118)</f>
        <v>20196.400000000001</v>
      </c>
      <c r="G87" s="21">
        <f>SUM(H87:I87)</f>
        <v>109147.3</v>
      </c>
      <c r="H87" s="21">
        <f>SUM(H88,H93,H95,H97,H99,H102,H104,H106,H108,H110,H112,H114,H116,H118)</f>
        <v>101940.6</v>
      </c>
      <c r="I87" s="21">
        <f>SUM(I88,I93,I95,I97,I99,I102,I104,I106,I108,I110,I112,I114,I116,I118)</f>
        <v>7206.7</v>
      </c>
      <c r="J87" s="40">
        <f>G87/D87*100</f>
        <v>68.705040046933334</v>
      </c>
      <c r="K87" s="9"/>
      <c r="L87" s="16"/>
    </row>
    <row r="88" spans="1:12" ht="138.75" customHeight="1">
      <c r="A88" s="16"/>
      <c r="B88" s="58" t="s">
        <v>20</v>
      </c>
      <c r="C88" s="58" t="s">
        <v>184</v>
      </c>
      <c r="D88" s="68">
        <f>SUM(E88:F88)</f>
        <v>8576.7000000000007</v>
      </c>
      <c r="E88" s="68">
        <f>SUM(E89:E92)</f>
        <v>0</v>
      </c>
      <c r="F88" s="68">
        <f>SUM(F89:F92)</f>
        <v>8576.7000000000007</v>
      </c>
      <c r="G88" s="68">
        <f>SUM(H88:I88)</f>
        <v>0</v>
      </c>
      <c r="H88" s="68">
        <f>SUM(H89:H92)</f>
        <v>0</v>
      </c>
      <c r="I88" s="68">
        <f>SUM(I89:I92)</f>
        <v>0</v>
      </c>
      <c r="J88" s="40">
        <f t="shared" ref="J88:J98" si="6">G88/D88*100</f>
        <v>0</v>
      </c>
      <c r="K88" s="69" t="s">
        <v>21</v>
      </c>
      <c r="L88" s="16"/>
    </row>
    <row r="89" spans="1:12" ht="141" customHeight="1">
      <c r="A89" s="16"/>
      <c r="B89" s="70" t="s">
        <v>64</v>
      </c>
      <c r="C89" s="71" t="s">
        <v>113</v>
      </c>
      <c r="D89" s="72">
        <f t="shared" ref="D89:D133" si="7">SUM(E89:F89)</f>
        <v>1176.7</v>
      </c>
      <c r="E89" s="72"/>
      <c r="F89" s="72">
        <v>1176.7</v>
      </c>
      <c r="G89" s="99">
        <f t="shared" ref="G89:G133" si="8">SUM(H89:I89)</f>
        <v>0</v>
      </c>
      <c r="H89" s="72"/>
      <c r="I89" s="72"/>
      <c r="J89" s="40">
        <f t="shared" si="6"/>
        <v>0</v>
      </c>
      <c r="K89" s="91" t="s">
        <v>140</v>
      </c>
      <c r="L89" s="16"/>
    </row>
    <row r="90" spans="1:12" ht="210" customHeight="1">
      <c r="A90" s="16"/>
      <c r="B90" s="70" t="s">
        <v>65</v>
      </c>
      <c r="C90" s="71" t="s">
        <v>114</v>
      </c>
      <c r="D90" s="72">
        <f t="shared" si="7"/>
        <v>50</v>
      </c>
      <c r="E90" s="72"/>
      <c r="F90" s="72">
        <v>50</v>
      </c>
      <c r="G90" s="99">
        <f t="shared" si="8"/>
        <v>0</v>
      </c>
      <c r="H90" s="72"/>
      <c r="I90" s="72"/>
      <c r="J90" s="40">
        <f t="shared" si="6"/>
        <v>0</v>
      </c>
      <c r="K90" s="73" t="s">
        <v>141</v>
      </c>
      <c r="L90" s="16"/>
    </row>
    <row r="91" spans="1:12" ht="260.25" customHeight="1">
      <c r="A91" s="16"/>
      <c r="B91" s="70" t="s">
        <v>119</v>
      </c>
      <c r="C91" s="71" t="s">
        <v>120</v>
      </c>
      <c r="D91" s="72">
        <f t="shared" si="7"/>
        <v>4150</v>
      </c>
      <c r="E91" s="72"/>
      <c r="F91" s="72">
        <v>4150</v>
      </c>
      <c r="G91" s="72">
        <f t="shared" si="8"/>
        <v>0</v>
      </c>
      <c r="H91" s="72"/>
      <c r="I91" s="72"/>
      <c r="J91" s="40">
        <f t="shared" si="6"/>
        <v>0</v>
      </c>
      <c r="K91" s="73" t="s">
        <v>146</v>
      </c>
      <c r="L91" s="16"/>
    </row>
    <row r="92" spans="1:12" ht="377.25" customHeight="1">
      <c r="A92" s="16"/>
      <c r="B92" s="70" t="s">
        <v>121</v>
      </c>
      <c r="C92" s="71" t="s">
        <v>120</v>
      </c>
      <c r="D92" s="72">
        <f t="shared" si="7"/>
        <v>3200</v>
      </c>
      <c r="E92" s="72"/>
      <c r="F92" s="72">
        <v>3200</v>
      </c>
      <c r="G92" s="99">
        <f t="shared" si="8"/>
        <v>0</v>
      </c>
      <c r="H92" s="72"/>
      <c r="I92" s="72"/>
      <c r="J92" s="40">
        <f>G92/D92*100</f>
        <v>0</v>
      </c>
      <c r="K92" s="73" t="s">
        <v>144</v>
      </c>
      <c r="L92" s="16"/>
    </row>
    <row r="93" spans="1:12" ht="87.75" customHeight="1">
      <c r="A93" s="16"/>
      <c r="B93" s="58" t="s">
        <v>75</v>
      </c>
      <c r="C93" s="59" t="s">
        <v>25</v>
      </c>
      <c r="D93" s="68">
        <f t="shared" si="7"/>
        <v>62.8</v>
      </c>
      <c r="E93" s="68">
        <f>SUM(E94)</f>
        <v>59</v>
      </c>
      <c r="F93" s="68">
        <f t="shared" ref="F93:I93" si="9">SUM(F94)</f>
        <v>3.8</v>
      </c>
      <c r="G93" s="21">
        <f t="shared" si="8"/>
        <v>62.8</v>
      </c>
      <c r="H93" s="68">
        <f t="shared" si="9"/>
        <v>59</v>
      </c>
      <c r="I93" s="68">
        <f t="shared" si="9"/>
        <v>3.8</v>
      </c>
      <c r="J93" s="40">
        <f t="shared" si="6"/>
        <v>100</v>
      </c>
      <c r="K93" s="74"/>
      <c r="L93" s="16"/>
    </row>
    <row r="94" spans="1:12" ht="86.25" customHeight="1">
      <c r="A94" s="16"/>
      <c r="B94" s="70" t="s">
        <v>76</v>
      </c>
      <c r="C94" s="71"/>
      <c r="D94" s="72">
        <f t="shared" si="7"/>
        <v>62.8</v>
      </c>
      <c r="E94" s="72">
        <v>59</v>
      </c>
      <c r="F94" s="72">
        <v>3.8</v>
      </c>
      <c r="G94" s="72">
        <f t="shared" si="8"/>
        <v>62.8</v>
      </c>
      <c r="H94" s="72">
        <v>59</v>
      </c>
      <c r="I94" s="72">
        <v>3.8</v>
      </c>
      <c r="J94" s="40">
        <f t="shared" si="6"/>
        <v>100</v>
      </c>
      <c r="K94" s="73" t="s">
        <v>170</v>
      </c>
      <c r="L94" s="16"/>
    </row>
    <row r="95" spans="1:12" ht="108.75" customHeight="1">
      <c r="A95" s="16"/>
      <c r="B95" s="58" t="s">
        <v>77</v>
      </c>
      <c r="C95" s="59" t="s">
        <v>183</v>
      </c>
      <c r="D95" s="68">
        <f t="shared" si="7"/>
        <v>1008.1</v>
      </c>
      <c r="E95" s="68">
        <f>SUM(E96)</f>
        <v>947.6</v>
      </c>
      <c r="F95" s="68">
        <f t="shared" ref="F95:I95" si="10">SUM(F96)</f>
        <v>60.5</v>
      </c>
      <c r="G95" s="21">
        <f t="shared" si="8"/>
        <v>1008.1</v>
      </c>
      <c r="H95" s="68">
        <f t="shared" si="10"/>
        <v>947.6</v>
      </c>
      <c r="I95" s="68">
        <f t="shared" si="10"/>
        <v>60.5</v>
      </c>
      <c r="J95" s="40">
        <f t="shared" si="6"/>
        <v>100</v>
      </c>
      <c r="K95" s="74"/>
      <c r="L95" s="16"/>
    </row>
    <row r="96" spans="1:12" ht="205.5" customHeight="1">
      <c r="A96" s="16"/>
      <c r="B96" s="70" t="s">
        <v>78</v>
      </c>
      <c r="C96" s="71" t="s">
        <v>104</v>
      </c>
      <c r="D96" s="72">
        <f t="shared" si="7"/>
        <v>1008.1</v>
      </c>
      <c r="E96" s="72">
        <v>947.6</v>
      </c>
      <c r="F96" s="72">
        <v>60.5</v>
      </c>
      <c r="G96" s="72">
        <f t="shared" si="8"/>
        <v>1008.1</v>
      </c>
      <c r="H96" s="72">
        <v>947.6</v>
      </c>
      <c r="I96" s="72">
        <v>60.5</v>
      </c>
      <c r="J96" s="40">
        <f t="shared" si="6"/>
        <v>100</v>
      </c>
      <c r="K96" s="109" t="s">
        <v>156</v>
      </c>
      <c r="L96" s="16"/>
    </row>
    <row r="97" spans="1:12" ht="111" customHeight="1">
      <c r="A97" s="16"/>
      <c r="B97" s="58" t="s">
        <v>198</v>
      </c>
      <c r="C97" s="75" t="s">
        <v>9</v>
      </c>
      <c r="D97" s="68">
        <f t="shared" si="7"/>
        <v>645.59999999999991</v>
      </c>
      <c r="E97" s="68">
        <f>SUM(E98)</f>
        <v>606.79999999999995</v>
      </c>
      <c r="F97" s="68">
        <f t="shared" ref="F97:I97" si="11">SUM(F98)</f>
        <v>38.799999999999997</v>
      </c>
      <c r="G97" s="21">
        <f t="shared" si="8"/>
        <v>0</v>
      </c>
      <c r="H97" s="68">
        <f t="shared" si="11"/>
        <v>0</v>
      </c>
      <c r="I97" s="68">
        <f t="shared" si="11"/>
        <v>0</v>
      </c>
      <c r="J97" s="40">
        <f t="shared" si="6"/>
        <v>0</v>
      </c>
      <c r="K97" s="74"/>
      <c r="L97" s="16"/>
    </row>
    <row r="98" spans="1:12" ht="378" customHeight="1">
      <c r="A98" s="16"/>
      <c r="B98" s="70" t="s">
        <v>82</v>
      </c>
      <c r="C98" s="71" t="s">
        <v>101</v>
      </c>
      <c r="D98" s="72">
        <f t="shared" si="7"/>
        <v>645.59999999999991</v>
      </c>
      <c r="E98" s="72">
        <v>606.79999999999995</v>
      </c>
      <c r="F98" s="72">
        <v>38.799999999999997</v>
      </c>
      <c r="G98" s="72">
        <f t="shared" si="8"/>
        <v>0</v>
      </c>
      <c r="H98" s="72"/>
      <c r="I98" s="72"/>
      <c r="J98" s="40">
        <f t="shared" si="6"/>
        <v>0</v>
      </c>
      <c r="K98" s="73"/>
      <c r="L98" s="16"/>
    </row>
    <row r="99" spans="1:12" ht="66">
      <c r="A99" s="16"/>
      <c r="B99" s="58" t="s">
        <v>84</v>
      </c>
      <c r="C99" s="59" t="s">
        <v>25</v>
      </c>
      <c r="D99" s="68">
        <f t="shared" si="7"/>
        <v>3660.9</v>
      </c>
      <c r="E99" s="68">
        <f>SUM(E100)</f>
        <v>3378.6</v>
      </c>
      <c r="F99" s="68">
        <f t="shared" ref="F99:I99" si="12">SUM(F100)</f>
        <v>282.3</v>
      </c>
      <c r="G99" s="21">
        <f t="shared" si="8"/>
        <v>3594.2</v>
      </c>
      <c r="H99" s="68">
        <f t="shared" si="12"/>
        <v>3378.6</v>
      </c>
      <c r="I99" s="68">
        <f t="shared" si="12"/>
        <v>215.6</v>
      </c>
      <c r="J99" s="40">
        <f>G99/D99*100</f>
        <v>98.178043650468467</v>
      </c>
      <c r="K99" s="74"/>
      <c r="L99" s="16"/>
    </row>
    <row r="100" spans="1:12" ht="218.25" customHeight="1">
      <c r="A100" s="244"/>
      <c r="B100" s="223" t="s">
        <v>105</v>
      </c>
      <c r="C100" s="223" t="s">
        <v>106</v>
      </c>
      <c r="D100" s="245">
        <f t="shared" si="7"/>
        <v>3660.9</v>
      </c>
      <c r="E100" s="245">
        <v>3378.6</v>
      </c>
      <c r="F100" s="245">
        <v>282.3</v>
      </c>
      <c r="G100" s="245">
        <v>3594.2</v>
      </c>
      <c r="H100" s="245">
        <v>3378.6</v>
      </c>
      <c r="I100" s="245">
        <v>215.6</v>
      </c>
      <c r="J100" s="245">
        <v>76.394320693759553</v>
      </c>
      <c r="K100" s="242" t="s">
        <v>157</v>
      </c>
      <c r="L100" s="16"/>
    </row>
    <row r="101" spans="1:12" ht="219.75" customHeight="1">
      <c r="A101" s="244"/>
      <c r="B101" s="225"/>
      <c r="C101" s="225"/>
      <c r="D101" s="246"/>
      <c r="E101" s="246"/>
      <c r="F101" s="246"/>
      <c r="G101" s="246"/>
      <c r="H101" s="246"/>
      <c r="I101" s="246"/>
      <c r="J101" s="246"/>
      <c r="K101" s="243"/>
      <c r="L101" s="16"/>
    </row>
    <row r="102" spans="1:12" ht="78.75" customHeight="1">
      <c r="A102" s="16"/>
      <c r="B102" s="58" t="s">
        <v>66</v>
      </c>
      <c r="C102" s="59" t="s">
        <v>67</v>
      </c>
      <c r="D102" s="68">
        <f t="shared" si="7"/>
        <v>2986.6</v>
      </c>
      <c r="E102" s="68">
        <f>SUM(E103)</f>
        <v>1732.3</v>
      </c>
      <c r="F102" s="68">
        <f t="shared" ref="F102:I102" si="13">SUM(F103)</f>
        <v>1254.3</v>
      </c>
      <c r="G102" s="21">
        <f t="shared" si="8"/>
        <v>2986.5</v>
      </c>
      <c r="H102" s="68">
        <f t="shared" si="13"/>
        <v>1732.2</v>
      </c>
      <c r="I102" s="68">
        <f t="shared" si="13"/>
        <v>1254.3</v>
      </c>
      <c r="J102" s="40">
        <f t="shared" ref="J102:J120" si="14">G102/D102*100</f>
        <v>99.996651710975698</v>
      </c>
      <c r="K102" s="74"/>
      <c r="L102" s="16"/>
    </row>
    <row r="103" spans="1:12" ht="141" customHeight="1">
      <c r="A103" s="16"/>
      <c r="B103" s="70" t="s">
        <v>68</v>
      </c>
      <c r="C103" s="71" t="s">
        <v>107</v>
      </c>
      <c r="D103" s="72">
        <f t="shared" si="7"/>
        <v>2986.6</v>
      </c>
      <c r="E103" s="72">
        <v>1732.3</v>
      </c>
      <c r="F103" s="72">
        <v>1254.3</v>
      </c>
      <c r="G103" s="72">
        <f t="shared" si="8"/>
        <v>2986.5</v>
      </c>
      <c r="H103" s="72">
        <v>1732.2</v>
      </c>
      <c r="I103" s="72">
        <v>1254.3</v>
      </c>
      <c r="J103" s="40">
        <f t="shared" si="14"/>
        <v>99.996651710975698</v>
      </c>
      <c r="K103" s="73" t="s">
        <v>159</v>
      </c>
      <c r="L103" s="16"/>
    </row>
    <row r="104" spans="1:12" ht="147" customHeight="1">
      <c r="A104" s="16"/>
      <c r="B104" s="58" t="s">
        <v>85</v>
      </c>
      <c r="C104" s="76"/>
      <c r="D104" s="68">
        <f t="shared" si="7"/>
        <v>1546.4</v>
      </c>
      <c r="E104" s="68">
        <f>SUM(E105)</f>
        <v>1500</v>
      </c>
      <c r="F104" s="68">
        <f t="shared" ref="F104:I104" si="15">SUM(F105)</f>
        <v>46.4</v>
      </c>
      <c r="G104" s="21">
        <f t="shared" si="8"/>
        <v>1546.4</v>
      </c>
      <c r="H104" s="68">
        <f t="shared" si="15"/>
        <v>1500</v>
      </c>
      <c r="I104" s="68">
        <f t="shared" si="15"/>
        <v>46.4</v>
      </c>
      <c r="J104" s="40">
        <f t="shared" si="14"/>
        <v>100</v>
      </c>
      <c r="K104" s="74"/>
      <c r="L104" s="16"/>
    </row>
    <row r="105" spans="1:12" ht="239.25" customHeight="1">
      <c r="A105" s="16"/>
      <c r="B105" s="70" t="s">
        <v>86</v>
      </c>
      <c r="C105" s="71" t="s">
        <v>103</v>
      </c>
      <c r="D105" s="72">
        <f t="shared" si="7"/>
        <v>1546.4</v>
      </c>
      <c r="E105" s="72">
        <v>1500</v>
      </c>
      <c r="F105" s="72">
        <v>46.4</v>
      </c>
      <c r="G105" s="72">
        <f t="shared" si="8"/>
        <v>1546.4</v>
      </c>
      <c r="H105" s="72">
        <v>1500</v>
      </c>
      <c r="I105" s="72">
        <v>46.4</v>
      </c>
      <c r="J105" s="40">
        <f t="shared" si="14"/>
        <v>100</v>
      </c>
      <c r="K105" s="73" t="s">
        <v>138</v>
      </c>
      <c r="L105" s="16"/>
    </row>
    <row r="106" spans="1:12" ht="77.25" customHeight="1">
      <c r="A106" s="16"/>
      <c r="B106" s="58" t="s">
        <v>69</v>
      </c>
      <c r="C106" s="59" t="s">
        <v>9</v>
      </c>
      <c r="D106" s="68">
        <f t="shared" si="7"/>
        <v>2387.9</v>
      </c>
      <c r="E106" s="68">
        <f>SUM(E107)</f>
        <v>1432.8</v>
      </c>
      <c r="F106" s="68">
        <f t="shared" ref="F106:I106" si="16">SUM(F107)</f>
        <v>955.1</v>
      </c>
      <c r="G106" s="21">
        <f t="shared" si="8"/>
        <v>2387.6999999999998</v>
      </c>
      <c r="H106" s="68">
        <f t="shared" si="16"/>
        <v>1432.6</v>
      </c>
      <c r="I106" s="68">
        <f t="shared" si="16"/>
        <v>955.1</v>
      </c>
      <c r="J106" s="40">
        <f t="shared" si="14"/>
        <v>99.991624439884404</v>
      </c>
      <c r="K106" s="74"/>
      <c r="L106" s="16"/>
    </row>
    <row r="107" spans="1:12" ht="147" customHeight="1">
      <c r="A107" s="16"/>
      <c r="B107" s="70" t="s">
        <v>68</v>
      </c>
      <c r="C107" s="71" t="s">
        <v>116</v>
      </c>
      <c r="D107" s="72">
        <f t="shared" si="7"/>
        <v>2387.9</v>
      </c>
      <c r="E107" s="72">
        <v>1432.8</v>
      </c>
      <c r="F107" s="72">
        <v>955.1</v>
      </c>
      <c r="G107" s="72">
        <f t="shared" si="8"/>
        <v>2387.6999999999998</v>
      </c>
      <c r="H107" s="72">
        <v>1432.6</v>
      </c>
      <c r="I107" s="72">
        <v>955.1</v>
      </c>
      <c r="J107" s="40">
        <f t="shared" si="14"/>
        <v>99.991624439884404</v>
      </c>
      <c r="K107" s="73" t="s">
        <v>160</v>
      </c>
      <c r="L107" s="16"/>
    </row>
    <row r="108" spans="1:12" ht="79.5" customHeight="1">
      <c r="A108" s="16"/>
      <c r="B108" s="58" t="s">
        <v>83</v>
      </c>
      <c r="C108" s="59" t="s">
        <v>9</v>
      </c>
      <c r="D108" s="68">
        <f t="shared" si="7"/>
        <v>632.1</v>
      </c>
      <c r="E108" s="68">
        <f>SUM(E109)</f>
        <v>600.5</v>
      </c>
      <c r="F108" s="68">
        <f t="shared" ref="F108:I108" si="17">SUM(F109)</f>
        <v>31.6</v>
      </c>
      <c r="G108" s="21">
        <f t="shared" si="8"/>
        <v>632.1</v>
      </c>
      <c r="H108" s="68">
        <f t="shared" si="17"/>
        <v>600.5</v>
      </c>
      <c r="I108" s="68">
        <f t="shared" si="17"/>
        <v>31.6</v>
      </c>
      <c r="J108" s="40">
        <f t="shared" si="14"/>
        <v>100</v>
      </c>
      <c r="K108" s="74"/>
      <c r="L108" s="16"/>
    </row>
    <row r="109" spans="1:12" ht="376.5" customHeight="1">
      <c r="A109" s="16"/>
      <c r="B109" s="70" t="s">
        <v>82</v>
      </c>
      <c r="C109" s="71" t="s">
        <v>102</v>
      </c>
      <c r="D109" s="72">
        <f t="shared" si="7"/>
        <v>632.1</v>
      </c>
      <c r="E109" s="72">
        <v>600.5</v>
      </c>
      <c r="F109" s="72">
        <v>31.6</v>
      </c>
      <c r="G109" s="72">
        <v>632.1</v>
      </c>
      <c r="H109" s="72">
        <v>600.5</v>
      </c>
      <c r="I109" s="72">
        <v>31.6</v>
      </c>
      <c r="J109" s="40">
        <f t="shared" si="14"/>
        <v>100</v>
      </c>
      <c r="K109" s="73" t="s">
        <v>154</v>
      </c>
      <c r="L109" s="16"/>
    </row>
    <row r="110" spans="1:12" ht="118.5" customHeight="1">
      <c r="A110" s="16"/>
      <c r="B110" s="58" t="s">
        <v>79</v>
      </c>
      <c r="C110" s="59" t="s">
        <v>9</v>
      </c>
      <c r="D110" s="68">
        <f t="shared" si="7"/>
        <v>39309.5</v>
      </c>
      <c r="E110" s="68">
        <f>SUM(E111)</f>
        <v>37343.800000000003</v>
      </c>
      <c r="F110" s="68">
        <f t="shared" ref="F110:I110" si="18">SUM(F111)</f>
        <v>1965.7</v>
      </c>
      <c r="G110" s="21">
        <f t="shared" si="8"/>
        <v>25026</v>
      </c>
      <c r="H110" s="68">
        <f t="shared" si="18"/>
        <v>23774.6</v>
      </c>
      <c r="I110" s="68">
        <f t="shared" si="18"/>
        <v>1251.4000000000001</v>
      </c>
      <c r="J110" s="40">
        <f t="shared" si="14"/>
        <v>63.663999796486856</v>
      </c>
      <c r="K110" s="74" t="s">
        <v>155</v>
      </c>
      <c r="L110" s="16"/>
    </row>
    <row r="111" spans="1:12" ht="108" customHeight="1">
      <c r="A111" s="16"/>
      <c r="B111" s="70" t="s">
        <v>80</v>
      </c>
      <c r="C111" s="71" t="s">
        <v>118</v>
      </c>
      <c r="D111" s="72">
        <f t="shared" si="7"/>
        <v>39309.5</v>
      </c>
      <c r="E111" s="72">
        <v>37343.800000000003</v>
      </c>
      <c r="F111" s="72">
        <v>1965.7</v>
      </c>
      <c r="G111" s="72">
        <f t="shared" si="8"/>
        <v>25026</v>
      </c>
      <c r="H111" s="72">
        <v>23774.6</v>
      </c>
      <c r="I111" s="72">
        <v>1251.4000000000001</v>
      </c>
      <c r="J111" s="40">
        <f t="shared" si="14"/>
        <v>63.663999796486856</v>
      </c>
      <c r="K111" s="73" t="s">
        <v>142</v>
      </c>
      <c r="L111" s="16"/>
    </row>
    <row r="112" spans="1:12" ht="105.75" customHeight="1">
      <c r="A112" s="16"/>
      <c r="B112" s="58" t="s">
        <v>100</v>
      </c>
      <c r="C112" s="59" t="s">
        <v>10</v>
      </c>
      <c r="D112" s="68">
        <f t="shared" si="7"/>
        <v>7109.8</v>
      </c>
      <c r="E112" s="68">
        <f>SUM(E113)</f>
        <v>4440</v>
      </c>
      <c r="F112" s="68">
        <f t="shared" ref="F112:I112" si="19">SUM(F113)</f>
        <v>2669.8</v>
      </c>
      <c r="G112" s="21">
        <f t="shared" si="8"/>
        <v>1020.4</v>
      </c>
      <c r="H112" s="68">
        <f t="shared" si="19"/>
        <v>591.79999999999995</v>
      </c>
      <c r="I112" s="68">
        <f t="shared" si="19"/>
        <v>428.6</v>
      </c>
      <c r="J112" s="40">
        <f t="shared" si="14"/>
        <v>14.35202115390025</v>
      </c>
      <c r="K112" s="74"/>
      <c r="L112" s="16"/>
    </row>
    <row r="113" spans="1:12" ht="180.75" customHeight="1">
      <c r="A113" s="16"/>
      <c r="B113" s="70" t="s">
        <v>81</v>
      </c>
      <c r="C113" s="71" t="s">
        <v>108</v>
      </c>
      <c r="D113" s="72">
        <f t="shared" si="7"/>
        <v>7109.8</v>
      </c>
      <c r="E113" s="72">
        <v>4440</v>
      </c>
      <c r="F113" s="72">
        <v>2669.8</v>
      </c>
      <c r="G113" s="72">
        <f t="shared" si="8"/>
        <v>1020.4</v>
      </c>
      <c r="H113" s="72">
        <v>591.79999999999995</v>
      </c>
      <c r="I113" s="72">
        <v>428.6</v>
      </c>
      <c r="J113" s="40">
        <f t="shared" si="14"/>
        <v>14.35202115390025</v>
      </c>
      <c r="K113" s="73" t="s">
        <v>147</v>
      </c>
      <c r="L113" s="16"/>
    </row>
    <row r="114" spans="1:12" ht="73.5" customHeight="1">
      <c r="A114" s="16"/>
      <c r="B114" s="58" t="s">
        <v>70</v>
      </c>
      <c r="C114" s="59" t="s">
        <v>55</v>
      </c>
      <c r="D114" s="68">
        <f t="shared" si="7"/>
        <v>8602.2000000000007</v>
      </c>
      <c r="E114" s="68">
        <f>SUM(E115)</f>
        <v>8000</v>
      </c>
      <c r="F114" s="68">
        <f t="shared" ref="F114:I114" si="20">SUM(F115)</f>
        <v>602.20000000000005</v>
      </c>
      <c r="G114" s="21">
        <f t="shared" si="8"/>
        <v>6071.8</v>
      </c>
      <c r="H114" s="68">
        <f t="shared" si="20"/>
        <v>5646.8</v>
      </c>
      <c r="I114" s="68">
        <f t="shared" si="20"/>
        <v>425</v>
      </c>
      <c r="J114" s="40">
        <f t="shared" si="14"/>
        <v>70.584269140452434</v>
      </c>
      <c r="K114" s="74"/>
      <c r="L114" s="16"/>
    </row>
    <row r="115" spans="1:12" ht="315.75" customHeight="1">
      <c r="A115" s="16"/>
      <c r="B115" s="70" t="s">
        <v>71</v>
      </c>
      <c r="C115" s="71" t="s">
        <v>117</v>
      </c>
      <c r="D115" s="72">
        <f t="shared" si="7"/>
        <v>8602.2000000000007</v>
      </c>
      <c r="E115" s="72">
        <v>8000</v>
      </c>
      <c r="F115" s="72">
        <v>602.20000000000005</v>
      </c>
      <c r="G115" s="72">
        <f>SUM(H115:I115)</f>
        <v>6071.8</v>
      </c>
      <c r="H115" s="72">
        <v>5646.8</v>
      </c>
      <c r="I115" s="72">
        <v>425</v>
      </c>
      <c r="J115" s="40">
        <f t="shared" si="14"/>
        <v>70.584269140452434</v>
      </c>
      <c r="K115" s="73" t="s">
        <v>149</v>
      </c>
      <c r="L115" s="16"/>
    </row>
    <row r="116" spans="1:12" ht="75.75" customHeight="1">
      <c r="A116" s="16"/>
      <c r="B116" s="58" t="s">
        <v>72</v>
      </c>
      <c r="C116" s="59" t="s">
        <v>73</v>
      </c>
      <c r="D116" s="68">
        <f t="shared" si="7"/>
        <v>2250</v>
      </c>
      <c r="E116" s="68">
        <f>SUM(E117)</f>
        <v>2000</v>
      </c>
      <c r="F116" s="68">
        <f t="shared" ref="F116:I116" si="21">SUM(F117)</f>
        <v>250</v>
      </c>
      <c r="G116" s="21">
        <f t="shared" si="8"/>
        <v>2250</v>
      </c>
      <c r="H116" s="68">
        <f t="shared" si="21"/>
        <v>2000</v>
      </c>
      <c r="I116" s="68">
        <f t="shared" si="21"/>
        <v>250</v>
      </c>
      <c r="J116" s="40">
        <f t="shared" si="14"/>
        <v>100</v>
      </c>
      <c r="K116" s="74"/>
      <c r="L116" s="16"/>
    </row>
    <row r="117" spans="1:12" ht="375.75" customHeight="1">
      <c r="A117" s="16"/>
      <c r="B117" s="70" t="s">
        <v>74</v>
      </c>
      <c r="C117" s="71" t="s">
        <v>109</v>
      </c>
      <c r="D117" s="72">
        <f t="shared" si="7"/>
        <v>2250</v>
      </c>
      <c r="E117" s="72">
        <v>2000</v>
      </c>
      <c r="F117" s="72">
        <v>250</v>
      </c>
      <c r="G117" s="72">
        <f t="shared" si="8"/>
        <v>2250</v>
      </c>
      <c r="H117" s="72">
        <v>2000</v>
      </c>
      <c r="I117" s="72">
        <v>250</v>
      </c>
      <c r="J117" s="40">
        <f t="shared" si="14"/>
        <v>100</v>
      </c>
      <c r="K117" s="73" t="s">
        <v>148</v>
      </c>
      <c r="L117" s="16"/>
    </row>
    <row r="118" spans="1:12" ht="174" customHeight="1">
      <c r="A118" s="16"/>
      <c r="B118" s="58" t="s">
        <v>87</v>
      </c>
      <c r="C118" s="77"/>
      <c r="D118" s="68">
        <f t="shared" si="7"/>
        <v>80085</v>
      </c>
      <c r="E118" s="68">
        <f>SUM(E119:E133)</f>
        <v>76625.8</v>
      </c>
      <c r="F118" s="68">
        <f t="shared" ref="F118:I118" si="22">SUM(F119:F133)</f>
        <v>3459.2000000000007</v>
      </c>
      <c r="G118" s="21">
        <f t="shared" si="8"/>
        <v>62561.3</v>
      </c>
      <c r="H118" s="68">
        <f t="shared" si="22"/>
        <v>60276.9</v>
      </c>
      <c r="I118" s="68">
        <f t="shared" si="22"/>
        <v>2284.3999999999996</v>
      </c>
      <c r="J118" s="40">
        <f t="shared" si="14"/>
        <v>78.118623962040331</v>
      </c>
      <c r="K118" s="78"/>
      <c r="L118" s="16"/>
    </row>
    <row r="119" spans="1:12" ht="76.5" customHeight="1">
      <c r="A119" s="16"/>
      <c r="B119" s="223" t="s">
        <v>88</v>
      </c>
      <c r="C119" s="79" t="s">
        <v>9</v>
      </c>
      <c r="D119" s="72">
        <f t="shared" si="7"/>
        <v>18676</v>
      </c>
      <c r="E119" s="72">
        <v>18115.7</v>
      </c>
      <c r="F119" s="72">
        <v>560.29999999999995</v>
      </c>
      <c r="G119" s="72">
        <f t="shared" si="8"/>
        <v>13741.699999999999</v>
      </c>
      <c r="H119" s="72">
        <v>13329.4</v>
      </c>
      <c r="I119" s="72">
        <v>412.3</v>
      </c>
      <c r="J119" s="40">
        <f t="shared" si="14"/>
        <v>73.579460269865066</v>
      </c>
      <c r="K119" s="80" t="s">
        <v>161</v>
      </c>
      <c r="L119" s="16"/>
    </row>
    <row r="120" spans="1:12" ht="70.5" customHeight="1">
      <c r="A120" s="16"/>
      <c r="B120" s="224"/>
      <c r="C120" s="79" t="s">
        <v>22</v>
      </c>
      <c r="D120" s="72">
        <f t="shared" si="7"/>
        <v>5950.7</v>
      </c>
      <c r="E120" s="72">
        <v>5772.2</v>
      </c>
      <c r="F120" s="72">
        <v>178.5</v>
      </c>
      <c r="G120" s="99">
        <f t="shared" si="8"/>
        <v>3952.2999999999997</v>
      </c>
      <c r="H120" s="72">
        <v>3833.7</v>
      </c>
      <c r="I120" s="72">
        <v>118.6</v>
      </c>
      <c r="J120" s="40">
        <f t="shared" si="14"/>
        <v>66.417396272707407</v>
      </c>
      <c r="K120" s="80" t="s">
        <v>143</v>
      </c>
      <c r="L120" s="16"/>
    </row>
    <row r="121" spans="1:12" ht="70.5" customHeight="1">
      <c r="A121" s="16"/>
      <c r="B121" s="224"/>
      <c r="C121" s="79" t="s">
        <v>89</v>
      </c>
      <c r="D121" s="72">
        <f t="shared" si="7"/>
        <v>3049.6</v>
      </c>
      <c r="E121" s="72">
        <v>2958.1</v>
      </c>
      <c r="F121" s="72">
        <v>91.5</v>
      </c>
      <c r="G121" s="72">
        <f t="shared" si="8"/>
        <v>2226.4</v>
      </c>
      <c r="H121" s="72">
        <v>2159.6</v>
      </c>
      <c r="I121" s="72">
        <v>66.8</v>
      </c>
      <c r="J121" s="40">
        <f t="shared" ref="J121:J133" si="23">G121/D121*100</f>
        <v>73.006295907660018</v>
      </c>
      <c r="K121" s="80" t="s">
        <v>143</v>
      </c>
      <c r="L121" s="16"/>
    </row>
    <row r="122" spans="1:12" ht="69" customHeight="1">
      <c r="A122" s="16"/>
      <c r="B122" s="224"/>
      <c r="C122" s="79" t="s">
        <v>90</v>
      </c>
      <c r="D122" s="72">
        <f t="shared" si="7"/>
        <v>6567.2</v>
      </c>
      <c r="E122" s="72">
        <v>5741.9</v>
      </c>
      <c r="F122" s="72">
        <v>825.3</v>
      </c>
      <c r="G122" s="99">
        <f t="shared" si="8"/>
        <v>5981.0999999999995</v>
      </c>
      <c r="H122" s="72">
        <v>5741.9</v>
      </c>
      <c r="I122" s="72">
        <v>239.2</v>
      </c>
      <c r="J122" s="40">
        <f t="shared" si="23"/>
        <v>91.075344134486542</v>
      </c>
      <c r="K122" s="80" t="s">
        <v>143</v>
      </c>
      <c r="L122" s="16"/>
    </row>
    <row r="123" spans="1:12" ht="70.5" customHeight="1">
      <c r="A123" s="16"/>
      <c r="B123" s="224"/>
      <c r="C123" s="79" t="s">
        <v>91</v>
      </c>
      <c r="D123" s="72">
        <f t="shared" si="7"/>
        <v>5434.2</v>
      </c>
      <c r="E123" s="72">
        <v>5216.8</v>
      </c>
      <c r="F123" s="72">
        <v>217.4</v>
      </c>
      <c r="G123" s="72">
        <f t="shared" si="8"/>
        <v>3800</v>
      </c>
      <c r="H123" s="72">
        <v>3648</v>
      </c>
      <c r="I123" s="72">
        <v>152</v>
      </c>
      <c r="J123" s="40">
        <f t="shared" si="23"/>
        <v>69.927496227595597</v>
      </c>
      <c r="K123" s="80" t="s">
        <v>143</v>
      </c>
      <c r="L123" s="16"/>
    </row>
    <row r="124" spans="1:12" ht="70.5" customHeight="1">
      <c r="A124" s="16"/>
      <c r="B124" s="224"/>
      <c r="C124" s="79" t="s">
        <v>92</v>
      </c>
      <c r="D124" s="72">
        <f t="shared" si="7"/>
        <v>2309.6</v>
      </c>
      <c r="E124" s="72">
        <v>2259.5</v>
      </c>
      <c r="F124" s="72">
        <v>50.1</v>
      </c>
      <c r="G124" s="99">
        <f t="shared" si="8"/>
        <v>1670</v>
      </c>
      <c r="H124" s="72">
        <v>1619.9</v>
      </c>
      <c r="I124" s="72">
        <v>50.1</v>
      </c>
      <c r="J124" s="40">
        <f t="shared" si="23"/>
        <v>72.306892968479403</v>
      </c>
      <c r="K124" s="80" t="s">
        <v>143</v>
      </c>
      <c r="L124" s="16"/>
    </row>
    <row r="125" spans="1:12" ht="70.5" customHeight="1">
      <c r="A125" s="16"/>
      <c r="B125" s="224"/>
      <c r="C125" s="79" t="s">
        <v>93</v>
      </c>
      <c r="D125" s="72">
        <f t="shared" si="7"/>
        <v>2777.7000000000003</v>
      </c>
      <c r="E125" s="72">
        <v>2645.4</v>
      </c>
      <c r="F125" s="72">
        <v>132.30000000000001</v>
      </c>
      <c r="G125" s="72">
        <f t="shared" si="8"/>
        <v>1805.5</v>
      </c>
      <c r="H125" s="72">
        <v>1751.3</v>
      </c>
      <c r="I125" s="72">
        <v>54.2</v>
      </c>
      <c r="J125" s="40">
        <f t="shared" si="23"/>
        <v>64.99981999495985</v>
      </c>
      <c r="K125" s="80" t="s">
        <v>143</v>
      </c>
      <c r="L125" s="16"/>
    </row>
    <row r="126" spans="1:12" ht="72.75" customHeight="1">
      <c r="A126" s="16"/>
      <c r="B126" s="224"/>
      <c r="C126" s="79" t="s">
        <v>10</v>
      </c>
      <c r="D126" s="72">
        <f t="shared" si="7"/>
        <v>5133.7</v>
      </c>
      <c r="E126" s="72">
        <v>4906.3999999999996</v>
      </c>
      <c r="F126" s="72">
        <v>227.3</v>
      </c>
      <c r="G126" s="99">
        <f t="shared" si="8"/>
        <v>4898</v>
      </c>
      <c r="H126" s="72">
        <v>4751.1000000000004</v>
      </c>
      <c r="I126" s="72">
        <v>146.9</v>
      </c>
      <c r="J126" s="40">
        <f t="shared" si="23"/>
        <v>95.408769503477032</v>
      </c>
      <c r="K126" s="80" t="s">
        <v>143</v>
      </c>
      <c r="L126" s="16"/>
    </row>
    <row r="127" spans="1:12" ht="70.5" customHeight="1">
      <c r="A127" s="16"/>
      <c r="B127" s="224"/>
      <c r="C127" s="79" t="s">
        <v>94</v>
      </c>
      <c r="D127" s="72">
        <f t="shared" si="7"/>
        <v>6930.8</v>
      </c>
      <c r="E127" s="72">
        <v>6783</v>
      </c>
      <c r="F127" s="72">
        <v>147.80000000000001</v>
      </c>
      <c r="G127" s="72">
        <f t="shared" si="8"/>
        <v>4926.5</v>
      </c>
      <c r="H127" s="72">
        <v>4778.7</v>
      </c>
      <c r="I127" s="72">
        <v>147.80000000000001</v>
      </c>
      <c r="J127" s="40">
        <f t="shared" si="23"/>
        <v>71.081260460552897</v>
      </c>
      <c r="K127" s="80" t="s">
        <v>143</v>
      </c>
      <c r="L127" s="16"/>
    </row>
    <row r="128" spans="1:12" ht="72.75" customHeight="1">
      <c r="A128" s="16"/>
      <c r="B128" s="224"/>
      <c r="C128" s="79" t="s">
        <v>95</v>
      </c>
      <c r="D128" s="72">
        <f t="shared" si="7"/>
        <v>6610.7999999999993</v>
      </c>
      <c r="E128" s="72">
        <v>6346.4</v>
      </c>
      <c r="F128" s="72">
        <v>264.39999999999998</v>
      </c>
      <c r="G128" s="99">
        <f t="shared" si="8"/>
        <v>6610.9</v>
      </c>
      <c r="H128" s="72">
        <v>6346.5</v>
      </c>
      <c r="I128" s="72">
        <v>264.39999999999998</v>
      </c>
      <c r="J128" s="40">
        <f t="shared" si="23"/>
        <v>100.0015126762268</v>
      </c>
      <c r="K128" s="80" t="s">
        <v>143</v>
      </c>
      <c r="L128" s="16"/>
    </row>
    <row r="129" spans="1:12" ht="138.75" customHeight="1">
      <c r="A129" s="16"/>
      <c r="B129" s="224"/>
      <c r="C129" s="79" t="s">
        <v>55</v>
      </c>
      <c r="D129" s="72">
        <f t="shared" si="7"/>
        <v>1699</v>
      </c>
      <c r="E129" s="72">
        <v>1631</v>
      </c>
      <c r="F129" s="72">
        <v>68</v>
      </c>
      <c r="G129" s="72">
        <f t="shared" si="8"/>
        <v>1526.3</v>
      </c>
      <c r="H129" s="72">
        <v>1465.3</v>
      </c>
      <c r="I129" s="72">
        <v>61</v>
      </c>
      <c r="J129" s="40">
        <f t="shared" si="23"/>
        <v>89.835197174808712</v>
      </c>
      <c r="K129" s="80" t="s">
        <v>158</v>
      </c>
      <c r="L129" s="16"/>
    </row>
    <row r="130" spans="1:12" ht="69" customHeight="1">
      <c r="A130" s="16"/>
      <c r="B130" s="224"/>
      <c r="C130" s="79" t="s">
        <v>96</v>
      </c>
      <c r="D130" s="72">
        <f t="shared" si="7"/>
        <v>1600</v>
      </c>
      <c r="E130" s="72">
        <v>1520</v>
      </c>
      <c r="F130" s="72">
        <v>80</v>
      </c>
      <c r="G130" s="99">
        <f t="shared" si="8"/>
        <v>1600</v>
      </c>
      <c r="H130" s="72">
        <v>1520</v>
      </c>
      <c r="I130" s="72">
        <v>80</v>
      </c>
      <c r="J130" s="40">
        <f t="shared" si="23"/>
        <v>100</v>
      </c>
      <c r="K130" s="80" t="s">
        <v>143</v>
      </c>
      <c r="L130" s="16"/>
    </row>
    <row r="131" spans="1:12" ht="72.75" customHeight="1">
      <c r="A131" s="16"/>
      <c r="B131" s="224"/>
      <c r="C131" s="79" t="s">
        <v>97</v>
      </c>
      <c r="D131" s="72">
        <f t="shared" si="7"/>
        <v>5747.7</v>
      </c>
      <c r="E131" s="72">
        <v>5460.3</v>
      </c>
      <c r="F131" s="72">
        <v>287.39999999999998</v>
      </c>
      <c r="G131" s="72">
        <f t="shared" si="8"/>
        <v>3971.5</v>
      </c>
      <c r="H131" s="72">
        <v>3772.9</v>
      </c>
      <c r="I131" s="72">
        <v>198.6</v>
      </c>
      <c r="J131" s="40">
        <f t="shared" si="23"/>
        <v>69.097204099030918</v>
      </c>
      <c r="K131" s="80" t="s">
        <v>143</v>
      </c>
      <c r="L131" s="16"/>
    </row>
    <row r="132" spans="1:12" ht="69" customHeight="1">
      <c r="A132" s="16"/>
      <c r="B132" s="224"/>
      <c r="C132" s="79" t="s">
        <v>98</v>
      </c>
      <c r="D132" s="72">
        <f t="shared" si="7"/>
        <v>3492.5</v>
      </c>
      <c r="E132" s="72">
        <v>3368.9</v>
      </c>
      <c r="F132" s="72">
        <v>123.6</v>
      </c>
      <c r="G132" s="99">
        <f t="shared" si="8"/>
        <v>2471.1</v>
      </c>
      <c r="H132" s="72">
        <v>2347.6</v>
      </c>
      <c r="I132" s="72">
        <v>123.5</v>
      </c>
      <c r="J132" s="40">
        <f t="shared" si="23"/>
        <v>70.754473872584114</v>
      </c>
      <c r="K132" s="80" t="s">
        <v>143</v>
      </c>
      <c r="L132" s="16"/>
    </row>
    <row r="133" spans="1:12" ht="69" customHeight="1">
      <c r="A133" s="16"/>
      <c r="B133" s="225"/>
      <c r="C133" s="79" t="s">
        <v>99</v>
      </c>
      <c r="D133" s="72">
        <f t="shared" si="7"/>
        <v>4105.5</v>
      </c>
      <c r="E133" s="72">
        <v>3900.2</v>
      </c>
      <c r="F133" s="72">
        <v>205.3</v>
      </c>
      <c r="G133" s="72">
        <f t="shared" si="8"/>
        <v>3380</v>
      </c>
      <c r="H133" s="72">
        <v>3211</v>
      </c>
      <c r="I133" s="72">
        <v>169</v>
      </c>
      <c r="J133" s="40">
        <f t="shared" si="23"/>
        <v>82.328583607355981</v>
      </c>
      <c r="K133" s="80" t="s">
        <v>143</v>
      </c>
      <c r="L133" s="16"/>
    </row>
    <row r="134" spans="1:12" ht="69" customHeight="1">
      <c r="A134" s="16"/>
      <c r="B134" s="87"/>
      <c r="C134" s="88"/>
      <c r="D134" s="88"/>
      <c r="E134" s="89"/>
      <c r="F134" s="89"/>
      <c r="G134" s="89"/>
      <c r="H134" s="89"/>
      <c r="I134" s="89"/>
      <c r="J134" s="89"/>
      <c r="K134" s="90"/>
      <c r="L134" s="16"/>
    </row>
    <row r="135" spans="1:12" ht="69" customHeight="1">
      <c r="A135" s="16"/>
      <c r="B135" s="87"/>
      <c r="C135" s="88"/>
      <c r="D135" s="88"/>
      <c r="E135" s="89"/>
      <c r="F135" s="89"/>
      <c r="G135" s="89"/>
      <c r="H135" s="89"/>
      <c r="I135" s="89"/>
      <c r="J135" s="89"/>
      <c r="K135" s="90"/>
      <c r="L135" s="16"/>
    </row>
    <row r="136" spans="1:12" ht="98.25" customHeight="1">
      <c r="B136" s="206" t="s">
        <v>23</v>
      </c>
      <c r="C136" s="206"/>
      <c r="D136" s="206"/>
      <c r="E136" s="206"/>
      <c r="F136" s="206"/>
      <c r="G136" s="206"/>
      <c r="H136" s="206"/>
      <c r="I136" s="207" t="s">
        <v>24</v>
      </c>
      <c r="J136" s="207"/>
      <c r="K136" s="207"/>
      <c r="L136" s="16"/>
    </row>
    <row r="137" spans="1:12" ht="73.5" customHeight="1">
      <c r="B137" s="84"/>
      <c r="C137" s="84"/>
      <c r="D137" s="92"/>
      <c r="E137" s="84"/>
      <c r="F137" s="107"/>
      <c r="G137" s="92"/>
      <c r="H137" s="84"/>
      <c r="I137" s="85"/>
      <c r="J137" s="112"/>
      <c r="K137" s="85"/>
      <c r="L137" s="16"/>
    </row>
    <row r="138" spans="1:12" ht="66" customHeight="1">
      <c r="B138" s="84"/>
      <c r="C138" s="84"/>
      <c r="D138" s="92"/>
      <c r="E138" s="84"/>
      <c r="F138" s="107"/>
      <c r="G138" s="92"/>
      <c r="H138" s="84"/>
      <c r="I138" s="85"/>
      <c r="J138" s="112"/>
      <c r="K138" s="85"/>
      <c r="L138" s="16"/>
    </row>
    <row r="139" spans="1:12" ht="73.5" customHeight="1">
      <c r="B139" s="84"/>
      <c r="C139" s="84"/>
      <c r="D139" s="92"/>
      <c r="E139" s="84"/>
      <c r="F139" s="107"/>
      <c r="G139" s="92"/>
      <c r="H139" s="84"/>
      <c r="I139" s="85"/>
      <c r="J139" s="112"/>
      <c r="K139" s="85"/>
      <c r="L139" s="16"/>
    </row>
    <row r="140" spans="1:12" ht="69.75" customHeight="1">
      <c r="B140" s="84"/>
      <c r="C140" s="84"/>
      <c r="D140" s="92"/>
      <c r="E140" s="84"/>
      <c r="F140" s="107"/>
      <c r="G140" s="92"/>
      <c r="H140" s="84"/>
      <c r="I140" s="85"/>
      <c r="J140" s="112"/>
      <c r="K140" s="85"/>
      <c r="L140" s="16"/>
    </row>
    <row r="141" spans="1:12" ht="66" customHeight="1">
      <c r="B141" s="84"/>
      <c r="C141" s="84"/>
      <c r="D141" s="92"/>
      <c r="E141" s="84"/>
      <c r="F141" s="107"/>
      <c r="G141" s="92"/>
      <c r="H141" s="84"/>
      <c r="I141" s="85"/>
      <c r="J141" s="112"/>
      <c r="K141" s="85"/>
      <c r="L141" s="16"/>
    </row>
    <row r="142" spans="1:12" ht="75" customHeight="1">
      <c r="B142" s="84"/>
      <c r="C142" s="84"/>
      <c r="D142" s="92"/>
      <c r="E142" s="84"/>
      <c r="F142" s="107"/>
      <c r="G142" s="92"/>
      <c r="H142" s="84"/>
      <c r="I142" s="85"/>
      <c r="J142" s="112"/>
      <c r="K142" s="85"/>
      <c r="L142" s="16"/>
    </row>
    <row r="143" spans="1:12" ht="72" customHeight="1">
      <c r="B143" s="84"/>
      <c r="C143" s="84"/>
      <c r="D143" s="92"/>
      <c r="E143" s="84"/>
      <c r="F143" s="107"/>
      <c r="G143" s="92"/>
      <c r="H143" s="84"/>
      <c r="I143" s="85"/>
      <c r="J143" s="112"/>
      <c r="K143" s="85"/>
      <c r="L143" s="16"/>
    </row>
    <row r="144" spans="1:12" ht="62.25" customHeight="1">
      <c r="B144" s="84"/>
      <c r="C144" s="84"/>
      <c r="D144" s="92"/>
      <c r="E144" s="84"/>
      <c r="F144" s="107"/>
      <c r="G144" s="92"/>
      <c r="H144" s="84"/>
      <c r="I144" s="85"/>
      <c r="J144" s="112"/>
      <c r="K144" s="85"/>
      <c r="L144" s="16"/>
    </row>
    <row r="145" spans="2:12" ht="60.75" customHeight="1">
      <c r="B145" s="84"/>
      <c r="C145" s="84"/>
      <c r="D145" s="92"/>
      <c r="E145" s="84"/>
      <c r="F145" s="107"/>
      <c r="G145" s="92"/>
      <c r="H145" s="84"/>
      <c r="I145" s="85"/>
      <c r="J145" s="112"/>
      <c r="K145" s="85"/>
      <c r="L145" s="16"/>
    </row>
    <row r="146" spans="2:12" ht="53.25" customHeight="1">
      <c r="B146" s="84"/>
      <c r="C146" s="84"/>
      <c r="D146" s="92"/>
      <c r="E146" s="84"/>
      <c r="F146" s="107"/>
      <c r="G146" s="92"/>
      <c r="H146" s="84"/>
      <c r="I146" s="85"/>
      <c r="J146" s="112"/>
      <c r="K146" s="85"/>
      <c r="L146" s="16"/>
    </row>
    <row r="147" spans="2:12" ht="98.25" customHeight="1">
      <c r="B147" s="81" t="s">
        <v>136</v>
      </c>
      <c r="C147" s="84"/>
      <c r="D147" s="92"/>
      <c r="E147" s="84"/>
      <c r="F147" s="107"/>
      <c r="G147" s="92"/>
      <c r="H147" s="84"/>
      <c r="I147" s="85"/>
      <c r="J147" s="112"/>
      <c r="K147" s="85"/>
      <c r="L147" s="16"/>
    </row>
    <row r="148" spans="2:12" ht="42.75" customHeight="1">
      <c r="B148" s="81" t="s">
        <v>137</v>
      </c>
      <c r="C148" s="51"/>
      <c r="D148" s="92"/>
      <c r="E148" s="51"/>
      <c r="F148" s="107"/>
      <c r="G148" s="92"/>
      <c r="H148" s="51"/>
      <c r="I148" s="52"/>
      <c r="J148" s="112"/>
      <c r="K148" s="52"/>
      <c r="L148" s="16"/>
    </row>
    <row r="149" spans="2:12" ht="36" customHeight="1">
      <c r="B149" s="81" t="s">
        <v>151</v>
      </c>
      <c r="C149" s="22"/>
      <c r="D149" s="22"/>
      <c r="E149" s="22"/>
      <c r="F149" s="108"/>
      <c r="G149" s="22"/>
      <c r="H149" s="22"/>
      <c r="I149" s="22"/>
      <c r="J149" s="22"/>
      <c r="K149" s="22"/>
      <c r="L149" s="16"/>
    </row>
    <row r="150" spans="2:12" ht="37.5" customHeight="1">
      <c r="B150" s="81" t="s">
        <v>152</v>
      </c>
      <c r="C150" s="22"/>
      <c r="D150" s="22"/>
      <c r="E150" s="22"/>
      <c r="F150" s="108"/>
      <c r="G150" s="22"/>
      <c r="H150" s="22"/>
      <c r="I150" s="22"/>
      <c r="J150" s="22"/>
      <c r="K150" s="22"/>
      <c r="L150" s="16"/>
    </row>
    <row r="151" spans="2:12" ht="39" customHeight="1">
      <c r="B151" s="81" t="s">
        <v>150</v>
      </c>
      <c r="C151" s="22"/>
      <c r="D151" s="22"/>
      <c r="E151" s="22"/>
      <c r="F151" s="108"/>
      <c r="G151" s="22"/>
      <c r="H151" s="22"/>
      <c r="I151" s="22"/>
      <c r="J151" s="22"/>
      <c r="K151" s="22"/>
      <c r="L151" s="16"/>
    </row>
    <row r="152" spans="2:12" ht="18.75">
      <c r="B152" s="1"/>
      <c r="C152" s="1"/>
      <c r="D152" s="1"/>
      <c r="E152" s="1"/>
      <c r="F152" s="7"/>
      <c r="G152" s="1"/>
      <c r="H152" s="1"/>
      <c r="I152" s="1"/>
      <c r="J152" s="1"/>
      <c r="K152" s="1"/>
      <c r="L152" s="16"/>
    </row>
    <row r="153" spans="2:12">
      <c r="L153" s="16"/>
    </row>
  </sheetData>
  <mergeCells count="168">
    <mergeCell ref="I40:I41"/>
    <mergeCell ref="H40:H41"/>
    <mergeCell ref="G40:G41"/>
    <mergeCell ref="F40:F41"/>
    <mergeCell ref="E40:E41"/>
    <mergeCell ref="D40:D41"/>
    <mergeCell ref="A40:A41"/>
    <mergeCell ref="J100:J101"/>
    <mergeCell ref="A61:A64"/>
    <mergeCell ref="B61:B64"/>
    <mergeCell ref="C61:C64"/>
    <mergeCell ref="D61:D64"/>
    <mergeCell ref="E61:E64"/>
    <mergeCell ref="F61:F64"/>
    <mergeCell ref="J66:J67"/>
    <mergeCell ref="G84:I84"/>
    <mergeCell ref="G85:G86"/>
    <mergeCell ref="D84:F84"/>
    <mergeCell ref="D83:F83"/>
    <mergeCell ref="D85:D86"/>
    <mergeCell ref="F85:F86"/>
    <mergeCell ref="H85:H86"/>
    <mergeCell ref="H52:H57"/>
    <mergeCell ref="D52:D57"/>
    <mergeCell ref="A59:A60"/>
    <mergeCell ref="B59:B60"/>
    <mergeCell ref="C59:C60"/>
    <mergeCell ref="D59:D60"/>
    <mergeCell ref="I52:I57"/>
    <mergeCell ref="C52:C57"/>
    <mergeCell ref="E52:E57"/>
    <mergeCell ref="F52:F57"/>
    <mergeCell ref="B52:B57"/>
    <mergeCell ref="A52:A57"/>
    <mergeCell ref="C43:C44"/>
    <mergeCell ref="B43:B44"/>
    <mergeCell ref="A43:A44"/>
    <mergeCell ref="G52:G57"/>
    <mergeCell ref="K43:K44"/>
    <mergeCell ref="J43:J44"/>
    <mergeCell ref="I43:I44"/>
    <mergeCell ref="H43:H44"/>
    <mergeCell ref="G43:G44"/>
    <mergeCell ref="F43:F44"/>
    <mergeCell ref="E43:E44"/>
    <mergeCell ref="D43:D44"/>
    <mergeCell ref="J25:J26"/>
    <mergeCell ref="J28:J32"/>
    <mergeCell ref="J36:J37"/>
    <mergeCell ref="J38:J39"/>
    <mergeCell ref="J52:J57"/>
    <mergeCell ref="J61:J64"/>
    <mergeCell ref="J59:J60"/>
    <mergeCell ref="K40:K41"/>
    <mergeCell ref="J40:J41"/>
    <mergeCell ref="K28:K29"/>
    <mergeCell ref="K52:K57"/>
    <mergeCell ref="K61:K64"/>
    <mergeCell ref="K59:K60"/>
    <mergeCell ref="K38:K39"/>
    <mergeCell ref="A100:A101"/>
    <mergeCell ref="B100:B101"/>
    <mergeCell ref="C100:C101"/>
    <mergeCell ref="D100:D101"/>
    <mergeCell ref="E100:E101"/>
    <mergeCell ref="F100:F101"/>
    <mergeCell ref="G100:G101"/>
    <mergeCell ref="H100:H101"/>
    <mergeCell ref="I100:I101"/>
    <mergeCell ref="A66:A67"/>
    <mergeCell ref="B66:B67"/>
    <mergeCell ref="C66:C67"/>
    <mergeCell ref="D66:D67"/>
    <mergeCell ref="E66:E67"/>
    <mergeCell ref="G61:G64"/>
    <mergeCell ref="I36:I37"/>
    <mergeCell ref="G36:G37"/>
    <mergeCell ref="F17:F18"/>
    <mergeCell ref="G17:G18"/>
    <mergeCell ref="H17:H18"/>
    <mergeCell ref="I17:I18"/>
    <mergeCell ref="A28:A32"/>
    <mergeCell ref="B28:B32"/>
    <mergeCell ref="H61:H64"/>
    <mergeCell ref="I61:I64"/>
    <mergeCell ref="C25:C26"/>
    <mergeCell ref="E25:E26"/>
    <mergeCell ref="F25:F26"/>
    <mergeCell ref="H25:H26"/>
    <mergeCell ref="G25:G26"/>
    <mergeCell ref="E36:E37"/>
    <mergeCell ref="F66:F67"/>
    <mergeCell ref="G66:G67"/>
    <mergeCell ref="H66:H67"/>
    <mergeCell ref="I66:I67"/>
    <mergeCell ref="E59:E60"/>
    <mergeCell ref="F59:F60"/>
    <mergeCell ref="G59:G60"/>
    <mergeCell ref="H59:H60"/>
    <mergeCell ref="I59:I60"/>
    <mergeCell ref="B119:B133"/>
    <mergeCell ref="B70:F70"/>
    <mergeCell ref="B82:K82"/>
    <mergeCell ref="K100:K101"/>
    <mergeCell ref="I38:I39"/>
    <mergeCell ref="I25:I26"/>
    <mergeCell ref="B136:H136"/>
    <mergeCell ref="I136:K136"/>
    <mergeCell ref="E85:E86"/>
    <mergeCell ref="K83:K86"/>
    <mergeCell ref="C83:C86"/>
    <mergeCell ref="B83:B86"/>
    <mergeCell ref="B87:C87"/>
    <mergeCell ref="I85:I86"/>
    <mergeCell ref="F38:F39"/>
    <mergeCell ref="H38:H39"/>
    <mergeCell ref="E38:E39"/>
    <mergeCell ref="D36:D37"/>
    <mergeCell ref="D38:D39"/>
    <mergeCell ref="G38:G39"/>
    <mergeCell ref="K66:K67"/>
    <mergeCell ref="K25:K26"/>
    <mergeCell ref="K36:K37"/>
    <mergeCell ref="G83:I83"/>
    <mergeCell ref="D25:D26"/>
    <mergeCell ref="I28:I32"/>
    <mergeCell ref="H28:H32"/>
    <mergeCell ref="G28:G32"/>
    <mergeCell ref="F28:F32"/>
    <mergeCell ref="E28:E32"/>
    <mergeCell ref="D28:D32"/>
    <mergeCell ref="C28:C32"/>
    <mergeCell ref="H36:H37"/>
    <mergeCell ref="F36:F37"/>
    <mergeCell ref="K17:K18"/>
    <mergeCell ref="B1:K1"/>
    <mergeCell ref="C4:C7"/>
    <mergeCell ref="K4:K7"/>
    <mergeCell ref="I6:I7"/>
    <mergeCell ref="A2:K2"/>
    <mergeCell ref="A4:A7"/>
    <mergeCell ref="B4:B7"/>
    <mergeCell ref="E6:E7"/>
    <mergeCell ref="F6:F7"/>
    <mergeCell ref="H6:H7"/>
    <mergeCell ref="D6:D7"/>
    <mergeCell ref="D4:F4"/>
    <mergeCell ref="D5:F5"/>
    <mergeCell ref="G6:G7"/>
    <mergeCell ref="G5:I5"/>
    <mergeCell ref="A17:A18"/>
    <mergeCell ref="B17:B18"/>
    <mergeCell ref="C17:C18"/>
    <mergeCell ref="D17:D18"/>
    <mergeCell ref="G4:I4"/>
    <mergeCell ref="J4:J7"/>
    <mergeCell ref="J17:J18"/>
    <mergeCell ref="E17:E18"/>
    <mergeCell ref="K20:K21"/>
    <mergeCell ref="A20:A21"/>
    <mergeCell ref="B20:B21"/>
    <mergeCell ref="C20:C21"/>
    <mergeCell ref="D20:D21"/>
    <mergeCell ref="E20:E21"/>
    <mergeCell ref="F20:F21"/>
    <mergeCell ref="G20:G21"/>
    <mergeCell ref="H20:H21"/>
    <mergeCell ref="I20:I21"/>
  </mergeCells>
  <phoneticPr fontId="0" type="noConversion"/>
  <pageMargins left="0.39370078740157483" right="0.39370078740157483" top="0.39370078740157483" bottom="0.39370078740157483" header="0.15748031496062992" footer="0"/>
  <pageSetup paperSize="9" scale="26" fitToHeight="0" orientation="landscape" r:id="rId1"/>
  <rowBreaks count="10" manualBreakCount="10">
    <brk id="18" max="10" man="1"/>
    <brk id="38" max="10" man="1"/>
    <brk id="44" max="10" man="1"/>
    <brk id="57" max="10" man="1"/>
    <brk id="63" max="10" man="1"/>
    <brk id="81" max="11" man="1"/>
    <brk id="92" max="11" man="1"/>
    <brk id="103" max="11" man="1"/>
    <brk id="114" max="11" man="1"/>
    <brk id="131" max="11"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5"/>
  <sheetData/>
  <phoneticPr fontId="0"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Homutova</dc:creator>
  <cp:lastModifiedBy>Bondareva</cp:lastModifiedBy>
  <cp:lastPrinted>2020-11-24T10:40:56Z</cp:lastPrinted>
  <dcterms:created xsi:type="dcterms:W3CDTF">2019-06-27T05:34:00Z</dcterms:created>
  <dcterms:modified xsi:type="dcterms:W3CDTF">2020-12-02T07:39:20Z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1049-10.2.0.7646</vt:lpwstr>
  </property>
</Properties>
</file>