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20" windowWidth="15600" windowHeight="7935"/>
  </bookViews>
  <sheets>
    <sheet name="Лист1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I21" i="2"/>
  <c r="H21"/>
  <c r="I18"/>
  <c r="I17" s="1"/>
  <c r="H18"/>
  <c r="H17" s="1"/>
  <c r="F18"/>
  <c r="F17" s="1"/>
  <c r="E18"/>
  <c r="E17" s="1"/>
  <c r="I14"/>
  <c r="H14"/>
  <c r="F14"/>
  <c r="E14"/>
  <c r="G19"/>
  <c r="D19"/>
  <c r="G18" l="1"/>
  <c r="J19"/>
  <c r="D18"/>
  <c r="G24"/>
  <c r="E21" l="1"/>
  <c r="F21"/>
  <c r="D22"/>
  <c r="D24"/>
  <c r="J24" s="1"/>
  <c r="G26"/>
  <c r="D26"/>
  <c r="D10" l="1"/>
  <c r="I49" l="1"/>
  <c r="H49"/>
  <c r="H48" s="1"/>
  <c r="F49"/>
  <c r="E49"/>
  <c r="E48" s="1"/>
  <c r="I35"/>
  <c r="H35"/>
  <c r="F35"/>
  <c r="E35"/>
  <c r="I32"/>
  <c r="H32"/>
  <c r="F32"/>
  <c r="E32"/>
  <c r="I30"/>
  <c r="I29" s="1"/>
  <c r="H30"/>
  <c r="F30"/>
  <c r="F29" s="1"/>
  <c r="E30"/>
  <c r="E29" s="1"/>
  <c r="H20"/>
  <c r="E20"/>
  <c r="I16"/>
  <c r="H16"/>
  <c r="F16"/>
  <c r="E13"/>
  <c r="I9"/>
  <c r="H9"/>
  <c r="I11"/>
  <c r="H11"/>
  <c r="F11"/>
  <c r="F9"/>
  <c r="E11"/>
  <c r="E9"/>
  <c r="J10"/>
  <c r="G12"/>
  <c r="G22"/>
  <c r="G31"/>
  <c r="G33"/>
  <c r="G36"/>
  <c r="G42"/>
  <c r="G43"/>
  <c r="G51"/>
  <c r="D31"/>
  <c r="D33"/>
  <c r="D36"/>
  <c r="D42"/>
  <c r="D43"/>
  <c r="D51"/>
  <c r="D12"/>
  <c r="I13" l="1"/>
  <c r="J18"/>
  <c r="H13"/>
  <c r="D11"/>
  <c r="J22"/>
  <c r="D35"/>
  <c r="D49"/>
  <c r="J36"/>
  <c r="J12"/>
  <c r="G21"/>
  <c r="E8"/>
  <c r="G11"/>
  <c r="D30"/>
  <c r="H29"/>
  <c r="G35"/>
  <c r="G9"/>
  <c r="G15"/>
  <c r="D17"/>
  <c r="I20"/>
  <c r="I8"/>
  <c r="D9"/>
  <c r="H8"/>
  <c r="E16"/>
  <c r="D15"/>
  <c r="G17"/>
  <c r="D21"/>
  <c r="G32"/>
  <c r="F48"/>
  <c r="G30"/>
  <c r="F8"/>
  <c r="G49"/>
  <c r="I48"/>
  <c r="F20"/>
  <c r="F13"/>
  <c r="D8" l="1"/>
  <c r="J11"/>
  <c r="J15"/>
  <c r="J35"/>
  <c r="J21"/>
  <c r="J9"/>
  <c r="J17"/>
  <c r="G8"/>
  <c r="J8" l="1"/>
  <c r="G48"/>
  <c r="D48"/>
  <c r="D32"/>
  <c r="D29"/>
  <c r="D20"/>
  <c r="G16"/>
  <c r="D16"/>
  <c r="J16" l="1"/>
  <c r="G29"/>
  <c r="G20"/>
  <c r="J20" s="1"/>
  <c r="I45"/>
  <c r="I34" s="1"/>
  <c r="I7" s="1"/>
  <c r="E45"/>
  <c r="E34" s="1"/>
  <c r="E7" s="1"/>
  <c r="F45"/>
  <c r="H45"/>
  <c r="H34" l="1"/>
  <c r="H7" s="1"/>
  <c r="G7" s="1"/>
  <c r="G45"/>
  <c r="F34"/>
  <c r="F7" s="1"/>
  <c r="D7" s="1"/>
  <c r="D45"/>
  <c r="G13"/>
  <c r="G14"/>
  <c r="D13"/>
  <c r="D14"/>
  <c r="G34" l="1"/>
  <c r="J14"/>
  <c r="J13"/>
  <c r="D34"/>
  <c r="J34" l="1"/>
  <c r="J7"/>
</calcChain>
</file>

<file path=xl/sharedStrings.xml><?xml version="1.0" encoding="utf-8"?>
<sst xmlns="http://schemas.openxmlformats.org/spreadsheetml/2006/main" count="105" uniqueCount="89">
  <si>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</si>
  <si>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</si>
  <si>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</si>
  <si>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тыс. рублей </t>
  </si>
  <si>
    <t xml:space="preserve">краевой бюджет </t>
  </si>
  <si>
    <t xml:space="preserve">бюджет МО </t>
  </si>
  <si>
    <t>Горошко А.А.</t>
  </si>
  <si>
    <t>Юрова С.А.</t>
  </si>
  <si>
    <t>Вовлечение крупных и средних предприятий базовых несырьевых отраслей экономики МО Гулькевичский район целевой группы в реализацию национального проекта</t>
  </si>
  <si>
    <t>Обучение сотрудников предприятий - участников инструментам повышения производительности труда</t>
  </si>
  <si>
    <t>Обучение сотрудников предприятий-участников инструментам повышения производительности труда</t>
  </si>
  <si>
    <t>оказание информационно-консультационных услуг субъектам малого и среднего предпринимательства, осуществляющих свою деятельность на территории муниципального образования Гулькевичский район</t>
  </si>
  <si>
    <t>Шевцов А.А.</t>
  </si>
  <si>
    <t>ВСЕГО:</t>
  </si>
  <si>
    <t>Заместитель главы муниципального образования Гулькевичский район
по финансово-экономическим вопросам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</si>
  <si>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</si>
  <si>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</si>
  <si>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 xml:space="preserve">Муниципальная программа муниципального образования Гулькевичский район «Экономическое развитие и инновационная экономика в муниципальном образовании Гулькевичский район» </t>
  </si>
  <si>
    <t>3.</t>
  </si>
  <si>
    <t xml:space="preserve">Национальный проект  «Образование» </t>
  </si>
  <si>
    <t>2.</t>
  </si>
  <si>
    <t>4.</t>
  </si>
  <si>
    <t>5.</t>
  </si>
  <si>
    <t>Национальный проект «Жилье и городская среда»</t>
  </si>
  <si>
    <t>3.1.</t>
  </si>
  <si>
    <t xml:space="preserve">Региональный проект «Современная школа» </t>
  </si>
  <si>
    <t>4.1.</t>
  </si>
  <si>
    <t>Региональный проект «Формирование комфортной городской среды»</t>
  </si>
  <si>
    <t>5.1.</t>
  </si>
  <si>
    <t>Региональный проект «Системные меры по повышению производительности труда»</t>
  </si>
  <si>
    <t xml:space="preserve">Региональный проект «Адресная поддержка повышения производительности труда на предприятиях» </t>
  </si>
  <si>
    <t xml:space="preserve">Национальный проект  «Малое и среднее предпринимательство и поддержка индивидуальной предпринимательской инициатиы» </t>
  </si>
  <si>
    <t>6.1.</t>
  </si>
  <si>
    <t>6.2.</t>
  </si>
  <si>
    <t>Региональный проект "Экспорт продукции АПК"</t>
  </si>
  <si>
    <t>7.1.</t>
  </si>
  <si>
    <t xml:space="preserve"> Национальный проект "Международная кооперация и экспорт"</t>
  </si>
  <si>
    <t>Региональный проект "Создание системы поддержки фермеров и развитие сельскохозяйственной кооперации"</t>
  </si>
  <si>
    <t>Благоустройство общественной территории</t>
  </si>
  <si>
    <t xml:space="preserve"> Национальный проект "Культура"</t>
  </si>
  <si>
    <t xml:space="preserve">Муниципальная программа «Развитие культуры» </t>
  </si>
  <si>
    <t>Матвиенко А.Н.</t>
  </si>
  <si>
    <t>1.</t>
  </si>
  <si>
    <t>1.1</t>
  </si>
  <si>
    <r>
      <rPr>
        <b/>
        <i/>
        <sz val="26"/>
        <color indexed="8"/>
        <rFont val="Times New Roman"/>
        <family val="1"/>
        <charset val="204"/>
      </rPr>
      <t xml:space="preserve">Региональный проект «Улучшение условий ведения предпринимательской деятельности»   </t>
    </r>
    <r>
      <rPr>
        <b/>
        <sz val="22"/>
        <color indexed="8"/>
        <rFont val="Times New Roman"/>
        <family val="1"/>
        <charset val="204"/>
      </rPr>
      <t xml:space="preserve">  </t>
    </r>
    <r>
      <rPr>
        <b/>
        <u/>
        <sz val="22"/>
        <color indexed="8"/>
        <rFont val="Times New Roman"/>
        <family val="1"/>
        <charset val="204"/>
      </rPr>
      <t xml:space="preserve"> Цель: </t>
    </r>
    <r>
      <rPr>
        <sz val="22"/>
        <color indexed="8"/>
        <rFont val="Times New Roman"/>
        <family val="1"/>
        <charset val="204"/>
      </rPr>
      <t>Снижение административной нагрузки на малые и средние предприятия, расширение имущественной поддержки субъектов МСП, а также создание благоприятных условий осуществления деятельности для самозанятых граждан</t>
    </r>
  </si>
  <si>
    <t xml:space="preserve">Национальный проект  «Демография» </t>
  </si>
  <si>
    <r>
      <t>Региональный проект «Содействие занятости женщин — создание условий дошкольного образования для детей в возрасте до трех лет»</t>
    </r>
    <r>
      <rPr>
        <sz val="14"/>
        <color rgb="FF000000"/>
        <rFont val="Times New Roman"/>
        <family val="1"/>
        <charset val="204"/>
      </rPr>
      <t xml:space="preserve"> </t>
    </r>
  </si>
  <si>
    <t>Региональный проект  «Старшее поколение»</t>
  </si>
  <si>
    <t>Профессионального обучение и дополнительное профессиональное образования граждан предпенсионного возраста</t>
  </si>
  <si>
    <t>Профессионального обучение и дополнительное профессиональное образования женщин, находящихся в отпуске по уходу за ребенком  в возрасте до трех лет</t>
  </si>
  <si>
    <t>Комышева С.В.</t>
  </si>
  <si>
    <t>1.2</t>
  </si>
  <si>
    <t>2.1</t>
  </si>
  <si>
    <t xml:space="preserve"> Национальный проект «Производительность труда и поддержка занятости»</t>
  </si>
  <si>
    <r>
      <rPr>
        <b/>
        <i/>
        <sz val="26"/>
        <color indexed="8"/>
        <rFont val="Times New Roman"/>
        <family val="1"/>
        <charset val="204"/>
      </rPr>
      <t>Региональный проект «Акселерация субъектов малого и среднего предпринимательства</t>
    </r>
    <r>
      <rPr>
        <sz val="22"/>
        <color indexed="8"/>
        <rFont val="Times New Roman"/>
        <family val="1"/>
        <charset val="204"/>
      </rPr>
      <t xml:space="preserve">                </t>
    </r>
    <r>
      <rPr>
        <b/>
        <u/>
        <sz val="22"/>
        <color indexed="8"/>
        <rFont val="Times New Roman"/>
        <family val="1"/>
        <charset val="204"/>
      </rPr>
      <t xml:space="preserve">Цель: </t>
    </r>
    <r>
      <rPr>
        <sz val="22"/>
        <color indexed="8"/>
        <rFont val="Times New Roman"/>
        <family val="1"/>
        <charset val="204"/>
      </rPr>
      <t>Обеспечить в Гулькевичском районе к 2024 году увеличение численности занятых в сфере малого и среднего предпринимательства, включая индивидуальных предпринимателей до 13,17 тыс.чел.</t>
    </r>
  </si>
  <si>
    <r>
      <t>Прядко А.Г</t>
    </r>
    <r>
      <rPr>
        <sz val="26"/>
        <color rgb="FF000000"/>
        <rFont val="Times New Roman"/>
        <family val="1"/>
        <charset val="204"/>
      </rPr>
      <t>.</t>
    </r>
  </si>
  <si>
    <r>
      <t xml:space="preserve">Региональный проект «Популяризация предпринимательства»                                         </t>
    </r>
    <r>
      <rPr>
        <b/>
        <u/>
        <sz val="26"/>
        <color indexed="8"/>
        <rFont val="Times New Roman"/>
        <family val="1"/>
        <charset val="204"/>
      </rPr>
      <t>Цель:</t>
    </r>
    <r>
      <rPr>
        <u/>
        <sz val="26"/>
        <color indexed="8"/>
        <rFont val="Times New Roman"/>
        <family val="1"/>
        <charset val="204"/>
      </rPr>
      <t xml:space="preserve"> </t>
    </r>
    <r>
      <rPr>
        <sz val="26"/>
        <color indexed="8"/>
        <rFont val="Times New Roman"/>
        <family val="1"/>
        <charset val="204"/>
      </rPr>
      <t>формирование положительного образа предпринимательства среди населения Гулькевичского района</t>
    </r>
  </si>
  <si>
    <t>Вовлечение крупных и средних предприятий базовых несырьевых отраслей экономики в реализацию национального проекта                                                                                    Результат по Краснодарскому краю: рост производительности труда на средних и крупных предприятиях базовых несырьевых отраслей экономики не ниже 5 % в год к 2024 году</t>
  </si>
  <si>
    <t>Региональный проект «Культурная среда»</t>
  </si>
  <si>
    <t>Исполнители:</t>
  </si>
  <si>
    <t>Прохоров. П. А.,  тел.  3-45-79</t>
  </si>
  <si>
    <t xml:space="preserve">Бондарева Л.В., тел. 3-29-80 </t>
  </si>
  <si>
    <t>Бугаева А.Е., тел. 3-25-93</t>
  </si>
  <si>
    <t>Тарасов И.В., тел. 5-18-87</t>
  </si>
  <si>
    <t xml:space="preserve">ВСЕГО в рамках национальных (региональных - 13) проектов: </t>
  </si>
  <si>
    <t>Процент исполнения, %</t>
  </si>
  <si>
    <t xml:space="preserve">Кассовое исполнение, </t>
  </si>
  <si>
    <t>Выделение земельных участков для целей комплексного развития жилищного строительства, в том числе для передачи семьям, имещим трех и более детей, планируемых к обеспечению инженерной инфраструктурой  площадью 36 га в 2020 году</t>
  </si>
  <si>
    <t>Сквер между ул.Братской и ул.Ленинградской г.Гулькевичи</t>
  </si>
  <si>
    <t>Муниципальная программа "Формирование современной городской среды" на территории Гулькевичского  на 2018-2024гг.</t>
  </si>
  <si>
    <t>Выделение земельных участков для целей комплексного развития жилищного строительства, в том числе для целец передачи земельных участков семьям, имещим трех и более детей, планируемых к обеспечению инженерной инфраструктурой земельных участков (массивов)</t>
  </si>
  <si>
    <t>5.2.</t>
  </si>
  <si>
    <t xml:space="preserve">6. </t>
  </si>
  <si>
    <t>6.3.</t>
  </si>
  <si>
    <t>6.4.</t>
  </si>
  <si>
    <t>7.</t>
  </si>
  <si>
    <t xml:space="preserve"> Горошко А.А. Ильин Г.В.</t>
  </si>
  <si>
    <r>
      <rPr>
        <b/>
        <sz val="26"/>
        <color indexed="8"/>
        <rFont val="Times New Roman"/>
        <family val="1"/>
        <charset val="204"/>
      </rPr>
      <t>Региональнвй проект "Жилье</t>
    </r>
    <r>
      <rPr>
        <b/>
        <sz val="22"/>
        <color indexed="8"/>
        <rFont val="Times New Roman"/>
        <family val="1"/>
        <charset val="204"/>
      </rPr>
      <t>"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</si>
  <si>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
муниципальных образовательных организациях (приобретение автобусов и микроавтобусов для обеспечения подвоза учащихся)</t>
  </si>
  <si>
    <t>Приобретение автобусов и микроавтобусов для обеспечения подвоза учащихся</t>
  </si>
  <si>
    <t>Муниципальная программа "Формирование современной городской среды" на территории Комсомольского сельского поселения Гулькевичского района</t>
  </si>
  <si>
    <t>Благоустройство дворовой территории по адресу: Краснодарский край, Гулькевичский район, п.Комсомольский, ул.Кирова, 1А и 1Б</t>
  </si>
  <si>
    <t>Примечание</t>
  </si>
  <si>
    <t>По состоянию на 10.02.2021г.  краевые нормативные акты, касающиеся государственной региональной поддержки  фермеров и сельскохозяйственной  находятся на разработке в Министерстве сельского хозяйства Кр кр.</t>
  </si>
  <si>
    <t>Салмина Е.Г.</t>
  </si>
  <si>
    <t>ИНФОРМАЦИЯ
о реализации национальных проектов в муниципальном образовании Гулькевичский район
на 1 июня  2021 года</t>
  </si>
  <si>
    <t xml:space="preserve">Закупка автобуса  в план-график МБОУ СОШ №13 им. В.В. Горбатко внесена  15 марта 2021 года на сумму 3 млн.руб.
По результатам аукциона в соответствии с протоколом от  14.04.2021               № 0818500000821001574-1 победителем на поставку автобуса признано               ООО "ТЕХНО-ТЕМП". 
Цена контракта – 3 450 тыс. руб.
Контракт подписан 26 апреля 2021 года
Поставка автобуса  в срок до 01 августа 2021 года.
</t>
  </si>
  <si>
    <t xml:space="preserve">Контракт был заключен 15.02.2021г. Цена контракта 1 775,6 тыс.руб. Победитель -  ООО "РеалСтрой", ст. Казанская. Срок действия контракта по 20 мая 2021 года.
13 мая 2021 года работы завершены полностью. Стройконтроль проведен. Готовятся документы на оплату.
Степень готовности – 100 %.
</t>
  </si>
  <si>
    <t xml:space="preserve">Контракт заключен 03.02.2021, цена контракта 17 541,7 тыс.руб. Победитель - ИП Морин В.А., г.Ставрополь. Срок действия контракта по 30.06.2021 года включительно.
По состоянию на 1 июня 2021 года на объекте благоустройства задействованы 4 единицы техники: экскаватор, трактор, камаз, каток и                    7 рабочих. Подрядчиком ведутся работы по благоустройству данной территории. Подрядной организацией закуплено 100% оборудования и МАФов. Произведена оплата на общую сумму средств 13 206 971, 14 рублей из них:
Федеральный бюджет: 12 044 757,94 рублей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</si>
</sst>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1"/>
      <color theme="1"/>
      <name val="Calibri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u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u/>
      <sz val="2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u/>
      <sz val="26"/>
      <color indexed="8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184">
    <xf numFmtId="0" fontId="0" fillId="0" borderId="0" xfId="0"/>
    <xf numFmtId="0" fontId="1" fillId="0" borderId="0" xfId="0" applyFont="1" applyBorder="1"/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7" fillId="0" borderId="1" xfId="0" applyFont="1" applyFill="1" applyBorder="1" applyAlignment="1">
      <alignment horizontal="left" vertical="top" wrapText="1" readingOrder="1"/>
    </xf>
    <xf numFmtId="0" fontId="0" fillId="0" borderId="1" xfId="0" applyBorder="1"/>
    <xf numFmtId="0" fontId="0" fillId="0" borderId="0" xfId="0" applyFill="1"/>
    <xf numFmtId="0" fontId="8" fillId="2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left" vertical="top" wrapText="1" readingOrder="1"/>
    </xf>
    <xf numFmtId="0" fontId="0" fillId="3" borderId="0" xfId="0" applyFill="1"/>
    <xf numFmtId="0" fontId="8" fillId="3" borderId="0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10" fillId="3" borderId="0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left" vertical="top" wrapText="1" readingOrder="1"/>
    </xf>
    <xf numFmtId="0" fontId="17" fillId="0" borderId="1" xfId="0" applyFont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165" fontId="17" fillId="3" borderId="1" xfId="0" applyNumberFormat="1" applyFont="1" applyFill="1" applyBorder="1" applyAlignment="1">
      <alignment horizontal="center" vertical="top" wrapText="1" readingOrder="1"/>
    </xf>
    <xf numFmtId="0" fontId="13" fillId="3" borderId="1" xfId="0" applyFont="1" applyFill="1" applyBorder="1" applyAlignment="1">
      <alignment horizontal="center" vertical="top" wrapText="1" readingOrder="1"/>
    </xf>
    <xf numFmtId="49" fontId="21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/>
    <xf numFmtId="0" fontId="16" fillId="3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vertical="top" wrapText="1" readingOrder="1"/>
    </xf>
    <xf numFmtId="0" fontId="16" fillId="3" borderId="2" xfId="0" applyFont="1" applyFill="1" applyBorder="1" applyAlignment="1">
      <alignment horizontal="center" vertical="top" wrapText="1" readingOrder="1"/>
    </xf>
    <xf numFmtId="0" fontId="18" fillId="0" borderId="1" xfId="0" applyFont="1" applyFill="1" applyBorder="1"/>
    <xf numFmtId="0" fontId="16" fillId="0" borderId="1" xfId="0" applyFont="1" applyFill="1" applyBorder="1" applyAlignment="1">
      <alignment horizontal="center" vertical="center" wrapText="1" readingOrder="1"/>
    </xf>
    <xf numFmtId="164" fontId="17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/>
    <xf numFmtId="0" fontId="16" fillId="0" borderId="1" xfId="0" applyFont="1" applyFill="1" applyBorder="1" applyAlignment="1">
      <alignment horizontal="left" vertical="top" wrapText="1" readingOrder="1"/>
    </xf>
    <xf numFmtId="0" fontId="16" fillId="0" borderId="1" xfId="0" applyFont="1" applyFill="1" applyBorder="1" applyAlignment="1">
      <alignment horizontal="center" vertical="top" wrapText="1" readingOrder="1"/>
    </xf>
    <xf numFmtId="0" fontId="0" fillId="0" borderId="3" xfId="0" applyFill="1" applyBorder="1"/>
    <xf numFmtId="0" fontId="14" fillId="0" borderId="1" xfId="0" applyFont="1" applyFill="1" applyBorder="1" applyAlignment="1">
      <alignment horizontal="left" vertical="top" wrapText="1" readingOrder="1"/>
    </xf>
    <xf numFmtId="0" fontId="14" fillId="0" borderId="1" xfId="0" applyFont="1" applyFill="1" applyBorder="1" applyAlignment="1">
      <alignment horizontal="center" vertical="top" wrapText="1" readingOrder="1"/>
    </xf>
    <xf numFmtId="0" fontId="14" fillId="0" borderId="0" xfId="0" applyFont="1" applyBorder="1"/>
    <xf numFmtId="0" fontId="14" fillId="0" borderId="0" xfId="0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164" fontId="9" fillId="0" borderId="1" xfId="0" applyNumberFormat="1" applyFont="1" applyBorder="1" applyAlignment="1">
      <alignment horizontal="center" vertical="top" wrapText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165" fontId="9" fillId="0" borderId="1" xfId="0" applyNumberFormat="1" applyFont="1" applyFill="1" applyBorder="1" applyAlignment="1">
      <alignment vertical="top"/>
    </xf>
    <xf numFmtId="164" fontId="9" fillId="0" borderId="1" xfId="0" applyNumberFormat="1" applyFont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/>
    </xf>
    <xf numFmtId="164" fontId="17" fillId="3" borderId="1" xfId="0" applyNumberFormat="1" applyFont="1" applyFill="1" applyBorder="1" applyAlignment="1">
      <alignment horizontal="center" vertical="top" wrapText="1"/>
    </xf>
    <xf numFmtId="165" fontId="17" fillId="3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0" fontId="0" fillId="0" borderId="2" xfId="0" applyBorder="1" applyAlignment="1">
      <alignment horizontal="center"/>
    </xf>
    <xf numFmtId="164" fontId="9" fillId="0" borderId="2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 readingOrder="1"/>
    </xf>
    <xf numFmtId="165" fontId="9" fillId="0" borderId="2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 readingOrder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16" fillId="4" borderId="1" xfId="0" applyFont="1" applyFill="1" applyBorder="1" applyAlignment="1">
      <alignment horizontal="left" vertical="top" wrapText="1" readingOrder="1"/>
    </xf>
    <xf numFmtId="0" fontId="16" fillId="4" borderId="1" xfId="0" applyFont="1" applyFill="1" applyBorder="1" applyAlignment="1">
      <alignment horizontal="center" vertical="top" wrapText="1" readingOrder="1"/>
    </xf>
    <xf numFmtId="0" fontId="14" fillId="4" borderId="1" xfId="0" applyFont="1" applyFill="1" applyBorder="1" applyAlignment="1">
      <alignment horizontal="left" vertical="top" wrapText="1" readingOrder="1"/>
    </xf>
    <xf numFmtId="0" fontId="14" fillId="4" borderId="1" xfId="0" applyFont="1" applyFill="1" applyBorder="1" applyAlignment="1">
      <alignment horizontal="center" vertical="top" wrapText="1" readingOrder="1"/>
    </xf>
    <xf numFmtId="0" fontId="19" fillId="3" borderId="1" xfId="0" applyFont="1" applyFill="1" applyBorder="1"/>
    <xf numFmtId="0" fontId="8" fillId="3" borderId="1" xfId="0" applyFont="1" applyFill="1" applyBorder="1" applyAlignment="1">
      <alignment horizontal="left" vertical="top" wrapText="1" readingOrder="1"/>
    </xf>
    <xf numFmtId="0" fontId="19" fillId="0" borderId="0" xfId="0" applyFont="1" applyFill="1"/>
    <xf numFmtId="0" fontId="19" fillId="0" borderId="0" xfId="0" applyFont="1"/>
    <xf numFmtId="164" fontId="17" fillId="3" borderId="5" xfId="0" applyNumberFormat="1" applyFont="1" applyFill="1" applyBorder="1" applyAlignment="1">
      <alignment horizontal="center" vertical="top" wrapText="1" readingOrder="1"/>
    </xf>
    <xf numFmtId="164" fontId="9" fillId="0" borderId="5" xfId="0" applyNumberFormat="1" applyFont="1" applyFill="1" applyBorder="1" applyAlignment="1">
      <alignment horizontal="center" vertical="top" wrapText="1" readingOrder="1"/>
    </xf>
    <xf numFmtId="164" fontId="17" fillId="0" borderId="5" xfId="0" applyNumberFormat="1" applyFont="1" applyFill="1" applyBorder="1" applyAlignment="1">
      <alignment horizontal="center" vertical="top" wrapText="1" readingOrder="1"/>
    </xf>
    <xf numFmtId="164" fontId="17" fillId="3" borderId="8" xfId="0" applyNumberFormat="1" applyFont="1" applyFill="1" applyBorder="1" applyAlignment="1">
      <alignment horizontal="center" vertical="top" wrapText="1" readingOrder="1"/>
    </xf>
    <xf numFmtId="165" fontId="17" fillId="3" borderId="5" xfId="0" applyNumberFormat="1" applyFont="1" applyFill="1" applyBorder="1" applyAlignment="1">
      <alignment horizontal="center" vertical="top" wrapText="1" readingOrder="1"/>
    </xf>
    <xf numFmtId="165" fontId="9" fillId="0" borderId="5" xfId="0" applyNumberFormat="1" applyFont="1" applyFill="1" applyBorder="1" applyAlignment="1">
      <alignment vertical="top"/>
    </xf>
    <xf numFmtId="165" fontId="17" fillId="3" borderId="5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 readingOrder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0" fontId="7" fillId="0" borderId="1" xfId="0" applyFont="1" applyFill="1" applyBorder="1" applyAlignment="1">
      <alignment vertical="top" wrapText="1" readingOrder="1"/>
    </xf>
    <xf numFmtId="164" fontId="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/>
    <xf numFmtId="0" fontId="0" fillId="3" borderId="1" xfId="0" applyFill="1" applyBorder="1"/>
    <xf numFmtId="0" fontId="11" fillId="2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0" fontId="28" fillId="0" borderId="1" xfId="0" applyFont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9" fillId="0" borderId="5" xfId="0" applyFont="1" applyBorder="1" applyAlignment="1">
      <alignment horizontal="center" vertical="top" wrapText="1" readingOrder="1"/>
    </xf>
    <xf numFmtId="0" fontId="9" fillId="0" borderId="7" xfId="0" applyFont="1" applyBorder="1" applyAlignment="1">
      <alignment horizontal="center" vertical="top" wrapText="1" readingOrder="1"/>
    </xf>
    <xf numFmtId="0" fontId="16" fillId="0" borderId="2" xfId="0" applyFont="1" applyFill="1" applyBorder="1" applyAlignment="1">
      <alignment horizontal="left" vertical="top" wrapText="1" readingOrder="1"/>
    </xf>
    <xf numFmtId="0" fontId="16" fillId="0" borderId="4" xfId="0" applyFont="1" applyFill="1" applyBorder="1" applyAlignment="1">
      <alignment horizontal="left" vertical="top" wrapText="1" readingOrder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7" fillId="0" borderId="2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 vertical="top" wrapText="1" readingOrder="1"/>
    </xf>
    <xf numFmtId="164" fontId="14" fillId="0" borderId="10" xfId="0" applyNumberFormat="1" applyFont="1" applyFill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 readingOrder="1"/>
    </xf>
    <xf numFmtId="164" fontId="17" fillId="0" borderId="3" xfId="0" applyNumberFormat="1" applyFont="1" applyBorder="1" applyAlignment="1">
      <alignment horizontal="center" vertical="top" wrapText="1" readingOrder="1"/>
    </xf>
    <xf numFmtId="164" fontId="9" fillId="0" borderId="9" xfId="0" applyNumberFormat="1" applyFont="1" applyFill="1" applyBorder="1" applyAlignment="1">
      <alignment horizontal="center" vertical="top" wrapText="1" readingOrder="1"/>
    </xf>
    <xf numFmtId="164" fontId="9" fillId="0" borderId="10" xfId="0" applyNumberFormat="1" applyFont="1" applyFill="1" applyBorder="1" applyAlignment="1">
      <alignment horizontal="center" vertical="top" wrapText="1" readingOrder="1"/>
    </xf>
    <xf numFmtId="0" fontId="29" fillId="0" borderId="2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164" fontId="9" fillId="0" borderId="8" xfId="0" applyNumberFormat="1" applyFont="1" applyFill="1" applyBorder="1" applyAlignment="1">
      <alignment horizontal="center" vertical="top" wrapText="1" readingOrder="1"/>
    </xf>
    <xf numFmtId="164" fontId="17" fillId="3" borderId="8" xfId="0" applyNumberFormat="1" applyFont="1" applyFill="1" applyBorder="1" applyAlignment="1">
      <alignment horizontal="center" vertical="top" wrapText="1" readingOrder="1"/>
    </xf>
    <xf numFmtId="164" fontId="17" fillId="3" borderId="9" xfId="0" applyNumberFormat="1" applyFont="1" applyFill="1" applyBorder="1" applyAlignment="1">
      <alignment horizontal="center" vertical="top" wrapText="1" readingOrder="1"/>
    </xf>
    <xf numFmtId="0" fontId="24" fillId="0" borderId="0" xfId="0" applyFont="1" applyBorder="1" applyAlignment="1">
      <alignment horizontal="center" wrapText="1"/>
    </xf>
    <xf numFmtId="0" fontId="25" fillId="0" borderId="0" xfId="0" applyFont="1"/>
    <xf numFmtId="0" fontId="9" fillId="0" borderId="1" xfId="0" applyFont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horizontal="center" vertical="top" wrapText="1" readingOrder="1"/>
    </xf>
    <xf numFmtId="0" fontId="9" fillId="0" borderId="3" xfId="0" applyFont="1" applyBorder="1" applyAlignment="1">
      <alignment horizontal="center" vertical="top" wrapText="1" readingOrder="1"/>
    </xf>
    <xf numFmtId="0" fontId="9" fillId="0" borderId="6" xfId="0" applyFont="1" applyBorder="1" applyAlignment="1">
      <alignment horizontal="center" vertical="top" wrapText="1" readingOrder="1"/>
    </xf>
    <xf numFmtId="49" fontId="10" fillId="3" borderId="2" xfId="0" applyNumberFormat="1" applyFont="1" applyFill="1" applyBorder="1" applyAlignment="1">
      <alignment horizontal="center" vertical="center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center" vertical="top" wrapText="1" readingOrder="1"/>
    </xf>
    <xf numFmtId="0" fontId="12" fillId="3" borderId="3" xfId="0" applyFont="1" applyFill="1" applyBorder="1" applyAlignment="1">
      <alignment horizontal="center" vertical="top" wrapText="1" readingOrder="1"/>
    </xf>
    <xf numFmtId="0" fontId="8" fillId="3" borderId="2" xfId="0" applyFont="1" applyFill="1" applyBorder="1" applyAlignment="1">
      <alignment horizontal="center" vertical="top" wrapText="1" readingOrder="1"/>
    </xf>
    <xf numFmtId="0" fontId="8" fillId="3" borderId="3" xfId="0" applyFont="1" applyFill="1" applyBorder="1" applyAlignment="1">
      <alignment horizontal="center" vertical="top" wrapText="1" readingOrder="1"/>
    </xf>
    <xf numFmtId="164" fontId="17" fillId="3" borderId="2" xfId="0" applyNumberFormat="1" applyFont="1" applyFill="1" applyBorder="1" applyAlignment="1">
      <alignment horizontal="center" vertical="top" wrapText="1"/>
    </xf>
    <xf numFmtId="164" fontId="17" fillId="3" borderId="3" xfId="0" applyNumberFormat="1" applyFont="1" applyFill="1" applyBorder="1" applyAlignment="1">
      <alignment horizontal="center" vertical="top" wrapText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164" fontId="17" fillId="3" borderId="3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9" fillId="0" borderId="4" xfId="0" applyNumberFormat="1" applyFont="1" applyFill="1" applyBorder="1" applyAlignment="1">
      <alignment horizontal="center" vertical="top" wrapText="1" readingOrder="1"/>
    </xf>
    <xf numFmtId="164" fontId="9" fillId="0" borderId="3" xfId="0" applyNumberFormat="1" applyFont="1" applyFill="1" applyBorder="1" applyAlignment="1">
      <alignment horizontal="center" vertical="top" wrapText="1" readingOrder="1"/>
    </xf>
    <xf numFmtId="164" fontId="9" fillId="0" borderId="4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 readingOrder="1"/>
    </xf>
    <xf numFmtId="0" fontId="16" fillId="3" borderId="4" xfId="0" applyFont="1" applyFill="1" applyBorder="1" applyAlignment="1">
      <alignment horizontal="center" vertical="top" wrapText="1" readingOrder="1"/>
    </xf>
    <xf numFmtId="164" fontId="17" fillId="3" borderId="4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 readingOrder="1"/>
    </xf>
    <xf numFmtId="0" fontId="14" fillId="0" borderId="3" xfId="0" applyFont="1" applyFill="1" applyBorder="1" applyAlignment="1">
      <alignment horizontal="left" vertical="top" wrapText="1" readingOrder="1"/>
    </xf>
    <xf numFmtId="0" fontId="11" fillId="3" borderId="2" xfId="0" applyFont="1" applyFill="1" applyBorder="1" applyAlignment="1">
      <alignment vertical="top" wrapText="1" readingOrder="1"/>
    </xf>
    <xf numFmtId="0" fontId="11" fillId="3" borderId="3" xfId="0" applyFont="1" applyFill="1" applyBorder="1" applyAlignment="1">
      <alignment vertical="top" wrapText="1" readingOrder="1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 readingOrder="1"/>
    </xf>
    <xf numFmtId="0" fontId="10" fillId="3" borderId="4" xfId="0" applyFont="1" applyFill="1" applyBorder="1" applyAlignment="1">
      <alignment vertical="top" wrapText="1" readingOrder="1"/>
    </xf>
    <xf numFmtId="0" fontId="12" fillId="3" borderId="2" xfId="0" applyFont="1" applyFill="1" applyBorder="1" applyAlignment="1">
      <alignment vertical="top" wrapText="1" readingOrder="1"/>
    </xf>
    <xf numFmtId="0" fontId="12" fillId="3" borderId="4" xfId="0" applyFont="1" applyFill="1" applyBorder="1" applyAlignment="1">
      <alignment vertical="top" wrapText="1" readingOrder="1"/>
    </xf>
    <xf numFmtId="164" fontId="9" fillId="0" borderId="2" xfId="0" applyNumberFormat="1" applyFont="1" applyFill="1" applyBorder="1" applyAlignment="1">
      <alignment horizontal="center" vertical="top" wrapText="1" readingOrder="1"/>
    </xf>
    <xf numFmtId="164" fontId="17" fillId="3" borderId="4" xfId="0" applyNumberFormat="1" applyFont="1" applyFill="1" applyBorder="1" applyAlignment="1">
      <alignment horizontal="center" vertical="top" wrapText="1" readingOrder="1"/>
    </xf>
    <xf numFmtId="0" fontId="10" fillId="3" borderId="3" xfId="0" applyFont="1" applyFill="1" applyBorder="1" applyAlignment="1">
      <alignment vertical="top" wrapText="1" readingOrder="1"/>
    </xf>
    <xf numFmtId="164" fontId="9" fillId="0" borderId="3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 readingOrder="1"/>
    </xf>
    <xf numFmtId="164" fontId="9" fillId="0" borderId="3" xfId="0" applyNumberFormat="1" applyFont="1" applyBorder="1" applyAlignment="1">
      <alignment horizontal="center" vertical="top" wrapText="1" readingOrder="1"/>
    </xf>
    <xf numFmtId="164" fontId="17" fillId="3" borderId="10" xfId="0" applyNumberFormat="1" applyFont="1" applyFill="1" applyBorder="1" applyAlignment="1">
      <alignment horizontal="center" vertical="top" wrapText="1" readingOrder="1"/>
    </xf>
    <xf numFmtId="164" fontId="14" fillId="0" borderId="2" xfId="0" applyNumberFormat="1" applyFont="1" applyFill="1" applyBorder="1" applyAlignment="1">
      <alignment horizontal="center" vertical="top" wrapText="1" readingOrder="1"/>
    </xf>
    <xf numFmtId="164" fontId="14" fillId="0" borderId="3" xfId="0" applyNumberFormat="1" applyFont="1" applyFill="1" applyBorder="1" applyAlignment="1">
      <alignment horizontal="center" vertical="top" wrapText="1" readingOrder="1"/>
    </xf>
    <xf numFmtId="164" fontId="14" fillId="0" borderId="2" xfId="0" applyNumberFormat="1" applyFont="1" applyBorder="1" applyAlignment="1">
      <alignment horizontal="center" vertical="top" wrapText="1" readingOrder="1"/>
    </xf>
    <xf numFmtId="164" fontId="14" fillId="0" borderId="3" xfId="0" applyNumberFormat="1" applyFont="1" applyBorder="1" applyAlignment="1">
      <alignment horizontal="center" vertical="top" wrapText="1" readingOrder="1"/>
    </xf>
    <xf numFmtId="164" fontId="9" fillId="0" borderId="4" xfId="0" applyNumberFormat="1" applyFont="1" applyBorder="1" applyAlignment="1">
      <alignment horizontal="center" vertical="top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0" fontId="14" fillId="0" borderId="2" xfId="0" applyFont="1" applyFill="1" applyBorder="1" applyAlignment="1">
      <alignment horizontal="center" vertical="top" wrapText="1" readingOrder="1"/>
    </xf>
    <xf numFmtId="0" fontId="14" fillId="0" borderId="3" xfId="0" applyFont="1" applyFill="1" applyBorder="1" applyAlignment="1">
      <alignment horizontal="center" vertical="top" wrapText="1" readingOrder="1"/>
    </xf>
    <xf numFmtId="0" fontId="16" fillId="3" borderId="3" xfId="0" applyFont="1" applyFill="1" applyBorder="1" applyAlignment="1">
      <alignment horizontal="center" vertical="top" wrapText="1" readingOrder="1"/>
    </xf>
    <xf numFmtId="0" fontId="4" fillId="0" borderId="2" xfId="0" applyFont="1" applyFill="1" applyBorder="1" applyAlignment="1">
      <alignment horizontal="center" vertical="top" wrapText="1" readingOrder="1"/>
    </xf>
    <xf numFmtId="0" fontId="4" fillId="0" borderId="4" xfId="0" applyFont="1" applyFill="1" applyBorder="1" applyAlignment="1">
      <alignment horizontal="center" vertical="top" wrapText="1" readingOrder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topLeftCell="A22" zoomScale="40" zoomScaleNormal="50" zoomScaleSheetLayoutView="40" workbookViewId="0">
      <selection activeCell="I24" sqref="I24:I25"/>
    </sheetView>
  </sheetViews>
  <sheetFormatPr defaultColWidth="9" defaultRowHeight="15"/>
  <cols>
    <col min="1" max="1" width="9" customWidth="1"/>
    <col min="2" max="2" width="115.5703125" customWidth="1"/>
    <col min="3" max="3" width="47" customWidth="1"/>
    <col min="4" max="4" width="33" customWidth="1"/>
    <col min="5" max="5" width="30.28515625" customWidth="1"/>
    <col min="6" max="6" width="30.140625" style="12" customWidth="1"/>
    <col min="7" max="7" width="30.5703125" customWidth="1"/>
    <col min="8" max="8" width="27.28515625" customWidth="1"/>
    <col min="9" max="9" width="32.140625" customWidth="1"/>
    <col min="10" max="10" width="27.85546875" customWidth="1"/>
    <col min="11" max="11" width="0.140625" customWidth="1"/>
    <col min="12" max="12" width="58" customWidth="1"/>
  </cols>
  <sheetData>
    <row r="1" spans="1:12" ht="132.75" customHeight="1">
      <c r="B1" s="130" t="s">
        <v>85</v>
      </c>
      <c r="C1" s="131"/>
      <c r="D1" s="131"/>
      <c r="E1" s="131"/>
      <c r="F1" s="131"/>
      <c r="G1" s="131"/>
      <c r="H1" s="131"/>
      <c r="I1" s="131"/>
      <c r="J1" s="131"/>
    </row>
    <row r="2" spans="1:12" ht="28.5" customHeight="1">
      <c r="B2" s="1"/>
      <c r="C2" s="1"/>
      <c r="D2" s="1"/>
      <c r="E2" s="1"/>
      <c r="F2" s="6"/>
      <c r="G2" s="1"/>
      <c r="H2" s="1"/>
      <c r="I2" s="1"/>
      <c r="J2" s="1"/>
    </row>
    <row r="3" spans="1:12" ht="30.75" customHeight="1">
      <c r="A3" s="100"/>
      <c r="B3" s="133" t="s">
        <v>0</v>
      </c>
      <c r="C3" s="132" t="s">
        <v>1</v>
      </c>
      <c r="D3" s="103" t="s">
        <v>2</v>
      </c>
      <c r="E3" s="104"/>
      <c r="F3" s="137"/>
      <c r="G3" s="103" t="s">
        <v>66</v>
      </c>
      <c r="H3" s="104"/>
      <c r="I3" s="104"/>
      <c r="J3" s="132" t="s">
        <v>65</v>
      </c>
      <c r="L3" s="110" t="s">
        <v>82</v>
      </c>
    </row>
    <row r="4" spans="1:12" ht="30.75">
      <c r="A4" s="101"/>
      <c r="B4" s="133"/>
      <c r="C4" s="132"/>
      <c r="D4" s="103" t="s">
        <v>3</v>
      </c>
      <c r="E4" s="104"/>
      <c r="F4" s="137"/>
      <c r="G4" s="103" t="s">
        <v>3</v>
      </c>
      <c r="H4" s="104"/>
      <c r="I4" s="104"/>
      <c r="J4" s="132"/>
      <c r="L4" s="111"/>
    </row>
    <row r="5" spans="1:12" ht="30.75" customHeight="1">
      <c r="A5" s="101"/>
      <c r="B5" s="133"/>
      <c r="C5" s="132"/>
      <c r="D5" s="135" t="s">
        <v>13</v>
      </c>
      <c r="E5" s="132" t="s">
        <v>4</v>
      </c>
      <c r="F5" s="134" t="s">
        <v>5</v>
      </c>
      <c r="G5" s="135" t="s">
        <v>13</v>
      </c>
      <c r="H5" s="132" t="s">
        <v>4</v>
      </c>
      <c r="I5" s="103" t="s">
        <v>5</v>
      </c>
      <c r="J5" s="132"/>
      <c r="L5" s="111"/>
    </row>
    <row r="6" spans="1:12" ht="45" customHeight="1">
      <c r="A6" s="102"/>
      <c r="B6" s="133"/>
      <c r="C6" s="132"/>
      <c r="D6" s="136"/>
      <c r="E6" s="132"/>
      <c r="F6" s="134"/>
      <c r="G6" s="136"/>
      <c r="H6" s="132"/>
      <c r="I6" s="103"/>
      <c r="J6" s="132"/>
      <c r="L6" s="112"/>
    </row>
    <row r="7" spans="1:12" ht="69" customHeight="1">
      <c r="A7" s="18"/>
      <c r="B7" s="27" t="s">
        <v>64</v>
      </c>
      <c r="C7" s="28"/>
      <c r="D7" s="56">
        <f>E7+F7</f>
        <v>26300.1</v>
      </c>
      <c r="E7" s="56">
        <f>E8+E13+E16+E20+E29+E34+E48</f>
        <v>24446.6</v>
      </c>
      <c r="F7" s="56">
        <f>F8+F13+F16+F20+F29+F34+F48</f>
        <v>1853.5</v>
      </c>
      <c r="G7" s="56">
        <f>H7+I7</f>
        <v>15037.5</v>
      </c>
      <c r="H7" s="56">
        <f>H8+H13+H16+H20+H29+H34+H48</f>
        <v>14285.6</v>
      </c>
      <c r="I7" s="56">
        <f>I8+I13+I16+I20+I29+I34+I48</f>
        <v>751.9</v>
      </c>
      <c r="J7" s="29">
        <f>G7/D7*100</f>
        <v>57.176588682172316</v>
      </c>
      <c r="L7" s="11"/>
    </row>
    <row r="8" spans="1:12" ht="69" customHeight="1">
      <c r="A8" s="18" t="s">
        <v>42</v>
      </c>
      <c r="B8" s="32" t="s">
        <v>45</v>
      </c>
      <c r="C8" s="34"/>
      <c r="D8" s="57">
        <f t="shared" ref="D8:D51" si="0">SUM(E8:F8)</f>
        <v>0</v>
      </c>
      <c r="E8" s="30">
        <f>SUM(E9,E11)</f>
        <v>0</v>
      </c>
      <c r="F8" s="30">
        <f>SUM(F9,F11)</f>
        <v>0</v>
      </c>
      <c r="G8" s="30">
        <f t="shared" ref="G8:G51" si="1">SUM(H8:I8)</f>
        <v>0</v>
      </c>
      <c r="H8" s="30">
        <f>SUM(H9,H11)</f>
        <v>0</v>
      </c>
      <c r="I8" s="78">
        <f>SUM(I9,I11)</f>
        <v>0</v>
      </c>
      <c r="J8" s="30" t="e">
        <f t="shared" ref="J8:J36" si="2">G8/D8*100</f>
        <v>#DIV/0!</v>
      </c>
      <c r="L8" s="11"/>
    </row>
    <row r="9" spans="1:12" ht="127.5" customHeight="1">
      <c r="A9" s="33" t="s">
        <v>43</v>
      </c>
      <c r="B9" s="19" t="s">
        <v>46</v>
      </c>
      <c r="C9" s="36" t="s">
        <v>55</v>
      </c>
      <c r="D9" s="57">
        <f t="shared" si="0"/>
        <v>0</v>
      </c>
      <c r="E9" s="30">
        <f>SUM(E10)</f>
        <v>0</v>
      </c>
      <c r="F9" s="30">
        <f>SUM(F10)</f>
        <v>0</v>
      </c>
      <c r="G9" s="30">
        <f t="shared" si="1"/>
        <v>0</v>
      </c>
      <c r="H9" s="30">
        <f>SUM(H10)</f>
        <v>0</v>
      </c>
      <c r="I9" s="78">
        <f>SUM(I10)</f>
        <v>0</v>
      </c>
      <c r="J9" s="30" t="e">
        <f t="shared" si="2"/>
        <v>#DIV/0!</v>
      </c>
      <c r="L9" s="11"/>
    </row>
    <row r="10" spans="1:12" ht="99" customHeight="1">
      <c r="A10" s="39"/>
      <c r="B10" s="10" t="s">
        <v>49</v>
      </c>
      <c r="C10" s="40" t="s">
        <v>50</v>
      </c>
      <c r="D10" s="52">
        <f>SUM(E10:F10)</f>
        <v>0</v>
      </c>
      <c r="E10" s="51"/>
      <c r="F10" s="59"/>
      <c r="G10" s="55"/>
      <c r="H10" s="51"/>
      <c r="I10" s="79"/>
      <c r="J10" s="29" t="e">
        <f t="shared" si="2"/>
        <v>#DIV/0!</v>
      </c>
      <c r="L10" s="11"/>
    </row>
    <row r="11" spans="1:12" ht="55.5" customHeight="1">
      <c r="A11" s="33" t="s">
        <v>51</v>
      </c>
      <c r="B11" s="19" t="s">
        <v>47</v>
      </c>
      <c r="C11" s="36" t="s">
        <v>55</v>
      </c>
      <c r="D11" s="57">
        <f t="shared" si="0"/>
        <v>0</v>
      </c>
      <c r="E11" s="30">
        <f>SUM(E12)</f>
        <v>0</v>
      </c>
      <c r="F11" s="30">
        <f>SUM(F12)</f>
        <v>0</v>
      </c>
      <c r="G11" s="30">
        <f t="shared" si="1"/>
        <v>0</v>
      </c>
      <c r="H11" s="30">
        <f>SUM(H12)</f>
        <v>0</v>
      </c>
      <c r="I11" s="78">
        <f>SUM(I12)</f>
        <v>0</v>
      </c>
      <c r="J11" s="30" t="e">
        <f t="shared" si="2"/>
        <v>#DIV/0!</v>
      </c>
      <c r="L11" s="11"/>
    </row>
    <row r="12" spans="1:12" ht="102.75" customHeight="1">
      <c r="A12" s="39"/>
      <c r="B12" s="10" t="s">
        <v>48</v>
      </c>
      <c r="C12" s="40" t="s">
        <v>50</v>
      </c>
      <c r="D12" s="52">
        <f t="shared" si="0"/>
        <v>0</v>
      </c>
      <c r="E12" s="51"/>
      <c r="F12" s="59"/>
      <c r="G12" s="55">
        <f t="shared" si="1"/>
        <v>0</v>
      </c>
      <c r="H12" s="51"/>
      <c r="I12" s="79"/>
      <c r="J12" s="29" t="e">
        <f t="shared" si="2"/>
        <v>#DIV/0!</v>
      </c>
      <c r="L12" s="11"/>
    </row>
    <row r="13" spans="1:12" ht="44.25" customHeight="1">
      <c r="A13" s="18" t="s">
        <v>20</v>
      </c>
      <c r="B13" s="32" t="s">
        <v>39</v>
      </c>
      <c r="C13" s="37"/>
      <c r="D13" s="57">
        <f t="shared" si="0"/>
        <v>0</v>
      </c>
      <c r="E13" s="30">
        <f>SUM(E14)</f>
        <v>0</v>
      </c>
      <c r="F13" s="30">
        <f>SUM(F14)</f>
        <v>0</v>
      </c>
      <c r="G13" s="30">
        <f t="shared" si="1"/>
        <v>0</v>
      </c>
      <c r="H13" s="30">
        <f>SUM(H14)</f>
        <v>0</v>
      </c>
      <c r="I13" s="78">
        <f>SUM(I14)</f>
        <v>0</v>
      </c>
      <c r="J13" s="30" t="e">
        <f t="shared" si="2"/>
        <v>#DIV/0!</v>
      </c>
      <c r="K13" s="12"/>
      <c r="L13" s="11"/>
    </row>
    <row r="14" spans="1:12" ht="63.75" customHeight="1">
      <c r="A14" s="33" t="s">
        <v>52</v>
      </c>
      <c r="B14" s="19" t="s">
        <v>58</v>
      </c>
      <c r="C14" s="36" t="s">
        <v>55</v>
      </c>
      <c r="D14" s="57">
        <f t="shared" si="0"/>
        <v>0</v>
      </c>
      <c r="E14" s="30">
        <f>E15</f>
        <v>0</v>
      </c>
      <c r="F14" s="97">
        <f>F15</f>
        <v>0</v>
      </c>
      <c r="G14" s="30">
        <f t="shared" si="1"/>
        <v>0</v>
      </c>
      <c r="H14" s="97">
        <f>H15</f>
        <v>0</v>
      </c>
      <c r="I14" s="97">
        <f>I15</f>
        <v>0</v>
      </c>
      <c r="J14" s="30" t="e">
        <f t="shared" si="2"/>
        <v>#DIV/0!</v>
      </c>
      <c r="K14" s="12"/>
      <c r="L14" s="11"/>
    </row>
    <row r="15" spans="1:12" ht="74.25" customHeight="1">
      <c r="A15" s="42"/>
      <c r="B15" s="43" t="s">
        <v>40</v>
      </c>
      <c r="C15" s="44" t="s">
        <v>15</v>
      </c>
      <c r="D15" s="56">
        <f t="shared" si="0"/>
        <v>0</v>
      </c>
      <c r="E15" s="41">
        <v>0</v>
      </c>
      <c r="F15" s="41">
        <v>0</v>
      </c>
      <c r="G15" s="29">
        <f t="shared" si="1"/>
        <v>0</v>
      </c>
      <c r="H15" s="41">
        <v>0</v>
      </c>
      <c r="I15" s="80">
        <v>0</v>
      </c>
      <c r="J15" s="29" t="e">
        <f t="shared" si="2"/>
        <v>#DIV/0!</v>
      </c>
      <c r="K15" s="12"/>
      <c r="L15" s="11"/>
    </row>
    <row r="16" spans="1:12" s="21" customFormat="1" ht="46.5" customHeight="1">
      <c r="A16" s="18" t="s">
        <v>18</v>
      </c>
      <c r="B16" s="22" t="s">
        <v>19</v>
      </c>
      <c r="C16" s="18"/>
      <c r="D16" s="57">
        <f t="shared" si="0"/>
        <v>3000</v>
      </c>
      <c r="E16" s="30">
        <f>SUM(E17)</f>
        <v>2910</v>
      </c>
      <c r="F16" s="30">
        <f>SUM(F17)</f>
        <v>90</v>
      </c>
      <c r="G16" s="30">
        <f t="shared" si="1"/>
        <v>0</v>
      </c>
      <c r="H16" s="30">
        <f>SUM(H17)</f>
        <v>0</v>
      </c>
      <c r="I16" s="78">
        <f>SUM(I17)</f>
        <v>0</v>
      </c>
      <c r="J16" s="30">
        <f t="shared" si="2"/>
        <v>0</v>
      </c>
      <c r="L16" s="18"/>
    </row>
    <row r="17" spans="1:12" s="21" customFormat="1" ht="50.25" customHeight="1">
      <c r="A17" s="17" t="s">
        <v>24</v>
      </c>
      <c r="B17" s="19" t="s">
        <v>25</v>
      </c>
      <c r="C17" s="36" t="s">
        <v>15</v>
      </c>
      <c r="D17" s="57">
        <f t="shared" si="0"/>
        <v>3000</v>
      </c>
      <c r="E17" s="30">
        <f>E18</f>
        <v>2910</v>
      </c>
      <c r="F17" s="97">
        <f>F18</f>
        <v>90</v>
      </c>
      <c r="G17" s="30">
        <f t="shared" si="1"/>
        <v>0</v>
      </c>
      <c r="H17" s="97">
        <f>H18</f>
        <v>0</v>
      </c>
      <c r="I17" s="97">
        <f>I18</f>
        <v>0</v>
      </c>
      <c r="J17" s="30">
        <f t="shared" si="2"/>
        <v>0</v>
      </c>
      <c r="L17" s="18"/>
    </row>
    <row r="18" spans="1:12" s="12" customFormat="1" ht="119.25" customHeight="1">
      <c r="A18" s="45"/>
      <c r="B18" s="43" t="s">
        <v>16</v>
      </c>
      <c r="C18" s="90"/>
      <c r="D18" s="91">
        <f>SUM(E18:F18)</f>
        <v>3000</v>
      </c>
      <c r="E18" s="91">
        <f>SUM(E19,)</f>
        <v>2910</v>
      </c>
      <c r="F18" s="91">
        <f>SUM(F19,)</f>
        <v>90</v>
      </c>
      <c r="G18" s="91">
        <f>SUM(H18:I18)</f>
        <v>0</v>
      </c>
      <c r="H18" s="91">
        <f>SUM(H19,)</f>
        <v>0</v>
      </c>
      <c r="I18" s="91">
        <f>SUM(I19,)</f>
        <v>0</v>
      </c>
      <c r="J18" s="87">
        <f t="shared" si="2"/>
        <v>0</v>
      </c>
      <c r="L18" s="42"/>
    </row>
    <row r="19" spans="1:12" s="12" customFormat="1" ht="408.75" customHeight="1">
      <c r="A19" s="45"/>
      <c r="B19" s="46" t="s">
        <v>78</v>
      </c>
      <c r="C19" s="86" t="s">
        <v>79</v>
      </c>
      <c r="D19" s="91">
        <f>SUM(E19:F19)</f>
        <v>3000</v>
      </c>
      <c r="E19" s="88">
        <v>2910</v>
      </c>
      <c r="F19" s="88">
        <v>90</v>
      </c>
      <c r="G19" s="88">
        <f>SUM(H19:I19)</f>
        <v>0</v>
      </c>
      <c r="H19" s="88"/>
      <c r="I19" s="88"/>
      <c r="J19" s="87">
        <f>G19/D19*100</f>
        <v>0</v>
      </c>
      <c r="L19" s="99" t="s">
        <v>86</v>
      </c>
    </row>
    <row r="20" spans="1:12" s="21" customFormat="1" ht="81" customHeight="1">
      <c r="A20" s="18" t="s">
        <v>21</v>
      </c>
      <c r="B20" s="22" t="s">
        <v>23</v>
      </c>
      <c r="C20" s="18"/>
      <c r="D20" s="57">
        <f t="shared" si="0"/>
        <v>22670.1</v>
      </c>
      <c r="E20" s="30">
        <f>SUM(E21)</f>
        <v>21536.6</v>
      </c>
      <c r="F20" s="30">
        <f>SUM(F21)</f>
        <v>1133.5</v>
      </c>
      <c r="G20" s="30">
        <f t="shared" si="1"/>
        <v>15037.5</v>
      </c>
      <c r="H20" s="30">
        <f>SUM(H21)</f>
        <v>14285.6</v>
      </c>
      <c r="I20" s="78">
        <f>SUM(I21)</f>
        <v>751.9</v>
      </c>
      <c r="J20" s="30">
        <f t="shared" si="2"/>
        <v>66.331864438180688</v>
      </c>
      <c r="L20" s="18"/>
    </row>
    <row r="21" spans="1:12" s="23" customFormat="1" ht="79.5" customHeight="1">
      <c r="A21" s="17" t="s">
        <v>26</v>
      </c>
      <c r="B21" s="19" t="s">
        <v>27</v>
      </c>
      <c r="C21" s="36" t="s">
        <v>84</v>
      </c>
      <c r="D21" s="57">
        <f t="shared" si="0"/>
        <v>22670.1</v>
      </c>
      <c r="E21" s="30">
        <f>SUM(E22:E25)</f>
        <v>21536.6</v>
      </c>
      <c r="F21" s="30">
        <f>SUM(F22:F25)</f>
        <v>1133.5</v>
      </c>
      <c r="G21" s="30">
        <f t="shared" si="1"/>
        <v>15037.5</v>
      </c>
      <c r="H21" s="30">
        <f>H22+H24</f>
        <v>14285.6</v>
      </c>
      <c r="I21" s="97">
        <f>I22+I24</f>
        <v>751.9</v>
      </c>
      <c r="J21" s="30">
        <f t="shared" si="2"/>
        <v>66.331864438180688</v>
      </c>
      <c r="L21" s="17"/>
    </row>
    <row r="22" spans="1:12" ht="147.75" customHeight="1">
      <c r="A22" s="42"/>
      <c r="B22" s="43" t="s">
        <v>80</v>
      </c>
      <c r="C22" s="44" t="s">
        <v>41</v>
      </c>
      <c r="D22" s="160">
        <f t="shared" si="0"/>
        <v>2552.1</v>
      </c>
      <c r="E22" s="166">
        <v>2424.5</v>
      </c>
      <c r="F22" s="166">
        <v>127.6</v>
      </c>
      <c r="G22" s="170">
        <f t="shared" si="1"/>
        <v>1830.5</v>
      </c>
      <c r="H22" s="166">
        <v>1738.9</v>
      </c>
      <c r="I22" s="127">
        <v>91.6</v>
      </c>
      <c r="J22" s="121">
        <f>G22/D22*100</f>
        <v>71.725245875945305</v>
      </c>
      <c r="K22" s="12"/>
      <c r="L22" s="11"/>
    </row>
    <row r="23" spans="1:12" ht="408.75" customHeight="1">
      <c r="A23" s="42"/>
      <c r="B23" s="46" t="s">
        <v>38</v>
      </c>
      <c r="C23" s="47" t="s">
        <v>81</v>
      </c>
      <c r="D23" s="169"/>
      <c r="E23" s="150"/>
      <c r="F23" s="150"/>
      <c r="G23" s="171"/>
      <c r="H23" s="150"/>
      <c r="I23" s="124"/>
      <c r="J23" s="121"/>
      <c r="K23" s="12"/>
      <c r="L23" s="98" t="s">
        <v>87</v>
      </c>
    </row>
    <row r="24" spans="1:12" s="69" customFormat="1" ht="112.5" customHeight="1">
      <c r="A24" s="117"/>
      <c r="B24" s="70" t="s">
        <v>69</v>
      </c>
      <c r="C24" s="71" t="s">
        <v>6</v>
      </c>
      <c r="D24" s="160">
        <f t="shared" si="0"/>
        <v>20118</v>
      </c>
      <c r="E24" s="173">
        <v>19112.099999999999</v>
      </c>
      <c r="F24" s="173">
        <v>1005.9</v>
      </c>
      <c r="G24" s="175">
        <f>SUM(H24:I25)</f>
        <v>13207</v>
      </c>
      <c r="H24" s="173">
        <v>12546.7</v>
      </c>
      <c r="I24" s="119">
        <v>660.3</v>
      </c>
      <c r="J24" s="121">
        <f>G24/D24*100</f>
        <v>65.647678695695404</v>
      </c>
      <c r="L24" s="115" t="s">
        <v>88</v>
      </c>
    </row>
    <row r="25" spans="1:12" s="69" customFormat="1" ht="409.5" customHeight="1">
      <c r="A25" s="118"/>
      <c r="B25" s="72" t="s">
        <v>38</v>
      </c>
      <c r="C25" s="73" t="s">
        <v>68</v>
      </c>
      <c r="D25" s="169"/>
      <c r="E25" s="174"/>
      <c r="F25" s="174"/>
      <c r="G25" s="176"/>
      <c r="H25" s="174"/>
      <c r="I25" s="120"/>
      <c r="J25" s="121"/>
      <c r="L25" s="116"/>
    </row>
    <row r="26" spans="1:12" s="77" customFormat="1" ht="99" customHeight="1">
      <c r="A26" s="74"/>
      <c r="B26" s="75" t="s">
        <v>77</v>
      </c>
      <c r="C26" s="37" t="s">
        <v>76</v>
      </c>
      <c r="D26" s="57">
        <f t="shared" ref="D26" si="3">SUM(E26:F26)</f>
        <v>0</v>
      </c>
      <c r="E26" s="89">
        <v>0</v>
      </c>
      <c r="F26" s="89">
        <v>0</v>
      </c>
      <c r="G26" s="89">
        <f t="shared" ref="G26" si="4">SUM(H26:I26)</f>
        <v>0</v>
      </c>
      <c r="H26" s="89">
        <v>0</v>
      </c>
      <c r="I26" s="89">
        <v>0</v>
      </c>
      <c r="J26" s="89">
        <v>0</v>
      </c>
      <c r="K26" s="76"/>
      <c r="L26" s="92"/>
    </row>
    <row r="27" spans="1:12" ht="408.75" customHeight="1">
      <c r="A27" s="117"/>
      <c r="B27" s="156" t="s">
        <v>70</v>
      </c>
      <c r="C27" s="179" t="s">
        <v>67</v>
      </c>
      <c r="D27" s="151"/>
      <c r="E27" s="149"/>
      <c r="F27" s="149"/>
      <c r="G27" s="177"/>
      <c r="H27" s="149"/>
      <c r="I27" s="123"/>
      <c r="J27" s="122"/>
      <c r="K27" s="12"/>
      <c r="L27" s="113"/>
    </row>
    <row r="28" spans="1:12" ht="149.25" customHeight="1">
      <c r="A28" s="118"/>
      <c r="B28" s="157"/>
      <c r="C28" s="180"/>
      <c r="D28" s="152"/>
      <c r="E28" s="150"/>
      <c r="F28" s="150"/>
      <c r="G28" s="171"/>
      <c r="H28" s="150"/>
      <c r="I28" s="124"/>
      <c r="J28" s="121"/>
      <c r="K28" s="12"/>
      <c r="L28" s="114"/>
    </row>
    <row r="29" spans="1:12" s="20" customFormat="1" ht="96.75" customHeight="1">
      <c r="A29" s="18" t="s">
        <v>22</v>
      </c>
      <c r="B29" s="22" t="s">
        <v>53</v>
      </c>
      <c r="C29" s="24"/>
      <c r="D29" s="57">
        <f t="shared" si="0"/>
        <v>0</v>
      </c>
      <c r="E29" s="31">
        <f>SUM(E30,E32)</f>
        <v>0</v>
      </c>
      <c r="F29" s="31">
        <f>SUM(F30,F32)</f>
        <v>0</v>
      </c>
      <c r="G29" s="30">
        <f t="shared" si="1"/>
        <v>0</v>
      </c>
      <c r="H29" s="31">
        <f>SUM(H30,H32)</f>
        <v>0</v>
      </c>
      <c r="I29" s="82">
        <f>SUM(I30,I32)</f>
        <v>0</v>
      </c>
      <c r="J29" s="30">
        <v>0</v>
      </c>
      <c r="L29" s="93"/>
    </row>
    <row r="30" spans="1:12" s="20" customFormat="1" ht="66">
      <c r="A30" s="17" t="s">
        <v>28</v>
      </c>
      <c r="B30" s="19" t="s">
        <v>29</v>
      </c>
      <c r="C30" s="37" t="s">
        <v>7</v>
      </c>
      <c r="D30" s="57">
        <f t="shared" si="0"/>
        <v>0</v>
      </c>
      <c r="E30" s="31">
        <f>SUM(E31)</f>
        <v>0</v>
      </c>
      <c r="F30" s="31">
        <f>SUM(F31)</f>
        <v>0</v>
      </c>
      <c r="G30" s="30">
        <f t="shared" si="1"/>
        <v>0</v>
      </c>
      <c r="H30" s="31">
        <f>SUM(H31)</f>
        <v>0</v>
      </c>
      <c r="I30" s="82">
        <f>SUM(I31)</f>
        <v>0</v>
      </c>
      <c r="J30" s="30">
        <v>0</v>
      </c>
      <c r="L30" s="93"/>
    </row>
    <row r="31" spans="1:12" ht="408.75" customHeight="1">
      <c r="A31" s="11"/>
      <c r="B31" s="46" t="s">
        <v>57</v>
      </c>
      <c r="C31" s="67" t="s">
        <v>8</v>
      </c>
      <c r="D31" s="52">
        <f t="shared" si="0"/>
        <v>0</v>
      </c>
      <c r="E31" s="54"/>
      <c r="F31" s="54"/>
      <c r="G31" s="55">
        <f t="shared" si="1"/>
        <v>0</v>
      </c>
      <c r="H31" s="54"/>
      <c r="I31" s="83"/>
      <c r="J31" s="29">
        <v>0</v>
      </c>
      <c r="K31" s="12"/>
      <c r="L31" s="11"/>
    </row>
    <row r="32" spans="1:12" s="20" customFormat="1" ht="141" customHeight="1">
      <c r="A32" s="35" t="s">
        <v>71</v>
      </c>
      <c r="B32" s="19" t="s">
        <v>30</v>
      </c>
      <c r="C32" s="37" t="s">
        <v>7</v>
      </c>
      <c r="D32" s="57">
        <f t="shared" si="0"/>
        <v>0</v>
      </c>
      <c r="E32" s="58">
        <f>SUM(E33)</f>
        <v>0</v>
      </c>
      <c r="F32" s="58">
        <f>SUM(F33)</f>
        <v>0</v>
      </c>
      <c r="G32" s="30">
        <f t="shared" si="1"/>
        <v>0</v>
      </c>
      <c r="H32" s="58">
        <f>SUM(H33)</f>
        <v>0</v>
      </c>
      <c r="I32" s="84">
        <f>SUM(I33)</f>
        <v>0</v>
      </c>
      <c r="J32" s="30">
        <v>0</v>
      </c>
      <c r="L32" s="93"/>
    </row>
    <row r="33" spans="1:12" ht="282" customHeight="1">
      <c r="A33" s="62"/>
      <c r="B33" s="68" t="s">
        <v>9</v>
      </c>
      <c r="C33" s="66" t="s">
        <v>10</v>
      </c>
      <c r="D33" s="63">
        <f t="shared" si="0"/>
        <v>0</v>
      </c>
      <c r="E33" s="65"/>
      <c r="F33" s="65"/>
      <c r="G33" s="64">
        <f t="shared" si="1"/>
        <v>0</v>
      </c>
      <c r="H33" s="65"/>
      <c r="I33" s="85"/>
      <c r="J33" s="29">
        <v>0</v>
      </c>
      <c r="K33" s="12"/>
      <c r="L33" s="11"/>
    </row>
    <row r="34" spans="1:12" s="20" customFormat="1" ht="156.75" customHeight="1">
      <c r="A34" s="18" t="s">
        <v>72</v>
      </c>
      <c r="B34" s="22" t="s">
        <v>31</v>
      </c>
      <c r="C34" s="37" t="s">
        <v>7</v>
      </c>
      <c r="D34" s="57">
        <f t="shared" si="0"/>
        <v>630</v>
      </c>
      <c r="E34" s="30">
        <f>SUM(E35,E42,E43,E45)</f>
        <v>0</v>
      </c>
      <c r="F34" s="30">
        <f>SUM(F35,F42,F43,F45)</f>
        <v>630</v>
      </c>
      <c r="G34" s="30">
        <f t="shared" si="1"/>
        <v>0</v>
      </c>
      <c r="H34" s="30">
        <f>SUM(H35,H42,H43,H45)</f>
        <v>0</v>
      </c>
      <c r="I34" s="78">
        <f>SUM(I35,I42,I43,I45)</f>
        <v>0</v>
      </c>
      <c r="J34" s="30">
        <f t="shared" si="2"/>
        <v>0</v>
      </c>
      <c r="L34" s="93"/>
    </row>
    <row r="35" spans="1:12" s="20" customFormat="1" ht="176.25" customHeight="1">
      <c r="A35" s="17" t="s">
        <v>32</v>
      </c>
      <c r="B35" s="19" t="s">
        <v>56</v>
      </c>
      <c r="C35" s="37" t="s">
        <v>7</v>
      </c>
      <c r="D35" s="57">
        <f t="shared" si="0"/>
        <v>630</v>
      </c>
      <c r="E35" s="30">
        <f>SUM(E36)</f>
        <v>0</v>
      </c>
      <c r="F35" s="30">
        <f>SUM(F36)</f>
        <v>630</v>
      </c>
      <c r="G35" s="30">
        <f t="shared" si="1"/>
        <v>0</v>
      </c>
      <c r="H35" s="30">
        <f>SUM(H36)</f>
        <v>0</v>
      </c>
      <c r="I35" s="78">
        <f>SUM(I36)</f>
        <v>0</v>
      </c>
      <c r="J35" s="30">
        <f t="shared" si="2"/>
        <v>0</v>
      </c>
      <c r="L35" s="93"/>
    </row>
    <row r="36" spans="1:12" ht="30.75" customHeight="1">
      <c r="A36" s="107"/>
      <c r="B36" s="105" t="s">
        <v>17</v>
      </c>
      <c r="C36" s="182" t="s">
        <v>11</v>
      </c>
      <c r="D36" s="160">
        <f t="shared" si="0"/>
        <v>630</v>
      </c>
      <c r="E36" s="166">
        <v>0</v>
      </c>
      <c r="F36" s="166">
        <v>630</v>
      </c>
      <c r="G36" s="166">
        <f t="shared" si="1"/>
        <v>0</v>
      </c>
      <c r="H36" s="166">
        <v>0</v>
      </c>
      <c r="I36" s="127"/>
      <c r="J36" s="121">
        <f t="shared" si="2"/>
        <v>0</v>
      </c>
      <c r="K36" s="12"/>
      <c r="L36" s="107"/>
    </row>
    <row r="37" spans="1:12" ht="30.75" customHeight="1">
      <c r="A37" s="108"/>
      <c r="B37" s="106"/>
      <c r="C37" s="183"/>
      <c r="D37" s="161"/>
      <c r="E37" s="149"/>
      <c r="F37" s="149"/>
      <c r="G37" s="149"/>
      <c r="H37" s="149"/>
      <c r="I37" s="123"/>
      <c r="J37" s="121"/>
      <c r="K37" s="12"/>
      <c r="L37" s="108"/>
    </row>
    <row r="38" spans="1:12" ht="30.75" customHeight="1">
      <c r="A38" s="108"/>
      <c r="B38" s="106"/>
      <c r="C38" s="183"/>
      <c r="D38" s="161"/>
      <c r="E38" s="149"/>
      <c r="F38" s="149"/>
      <c r="G38" s="149"/>
      <c r="H38" s="149"/>
      <c r="I38" s="123"/>
      <c r="J38" s="121"/>
      <c r="K38" s="12"/>
      <c r="L38" s="108"/>
    </row>
    <row r="39" spans="1:12" ht="30.75" customHeight="1">
      <c r="A39" s="108"/>
      <c r="B39" s="106"/>
      <c r="C39" s="183"/>
      <c r="D39" s="161"/>
      <c r="E39" s="149"/>
      <c r="F39" s="149"/>
      <c r="G39" s="149"/>
      <c r="H39" s="149"/>
      <c r="I39" s="123"/>
      <c r="J39" s="121"/>
      <c r="K39" s="12"/>
      <c r="L39" s="108"/>
    </row>
    <row r="40" spans="1:12" ht="113.25" customHeight="1">
      <c r="A40" s="108"/>
      <c r="B40" s="106"/>
      <c r="C40" s="183"/>
      <c r="D40" s="161"/>
      <c r="E40" s="149"/>
      <c r="F40" s="149"/>
      <c r="G40" s="149"/>
      <c r="H40" s="149"/>
      <c r="I40" s="123"/>
      <c r="J40" s="121"/>
      <c r="K40" s="12"/>
      <c r="L40" s="108"/>
    </row>
    <row r="41" spans="1:12" ht="102" customHeight="1">
      <c r="A41" s="109"/>
      <c r="B41" s="106"/>
      <c r="C41" s="183"/>
      <c r="D41" s="161"/>
      <c r="E41" s="149"/>
      <c r="F41" s="149"/>
      <c r="G41" s="149"/>
      <c r="H41" s="149"/>
      <c r="I41" s="123"/>
      <c r="J41" s="121"/>
      <c r="K41" s="12"/>
      <c r="L41" s="109"/>
    </row>
    <row r="42" spans="1:12" ht="192.75" customHeight="1">
      <c r="A42" s="25" t="s">
        <v>33</v>
      </c>
      <c r="B42" s="26" t="s">
        <v>44</v>
      </c>
      <c r="C42" s="38" t="s">
        <v>7</v>
      </c>
      <c r="D42" s="57">
        <f t="shared" si="0"/>
        <v>0</v>
      </c>
      <c r="E42" s="53">
        <v>0</v>
      </c>
      <c r="F42" s="61">
        <v>0</v>
      </c>
      <c r="G42" s="30">
        <f t="shared" si="1"/>
        <v>0</v>
      </c>
      <c r="H42" s="53">
        <v>0</v>
      </c>
      <c r="I42" s="81">
        <v>0</v>
      </c>
      <c r="J42" s="30">
        <v>0</v>
      </c>
      <c r="K42" s="12"/>
      <c r="L42" s="11"/>
    </row>
    <row r="43" spans="1:12" s="15" customFormat="1" ht="194.25" customHeight="1">
      <c r="A43" s="162" t="s">
        <v>73</v>
      </c>
      <c r="B43" s="158" t="s">
        <v>54</v>
      </c>
      <c r="C43" s="153" t="s">
        <v>7</v>
      </c>
      <c r="D43" s="144">
        <f t="shared" si="0"/>
        <v>0</v>
      </c>
      <c r="E43" s="146">
        <v>0</v>
      </c>
      <c r="F43" s="146">
        <v>0</v>
      </c>
      <c r="G43" s="146">
        <f t="shared" si="1"/>
        <v>0</v>
      </c>
      <c r="H43" s="146">
        <v>0</v>
      </c>
      <c r="I43" s="128">
        <v>0</v>
      </c>
      <c r="J43" s="178">
        <v>0</v>
      </c>
      <c r="K43" s="16"/>
      <c r="L43" s="95"/>
    </row>
    <row r="44" spans="1:12" s="15" customFormat="1" ht="57" hidden="1" customHeight="1">
      <c r="A44" s="168"/>
      <c r="B44" s="159"/>
      <c r="C44" s="181"/>
      <c r="D44" s="145"/>
      <c r="E44" s="147"/>
      <c r="F44" s="147"/>
      <c r="G44" s="147"/>
      <c r="H44" s="147"/>
      <c r="I44" s="172"/>
      <c r="J44" s="178"/>
      <c r="K44" s="16"/>
      <c r="L44" s="94"/>
    </row>
    <row r="45" spans="1:12" ht="30.75" customHeight="1">
      <c r="A45" s="162" t="s">
        <v>74</v>
      </c>
      <c r="B45" s="164" t="s">
        <v>37</v>
      </c>
      <c r="C45" s="153" t="s">
        <v>12</v>
      </c>
      <c r="D45" s="144">
        <f t="shared" si="0"/>
        <v>0</v>
      </c>
      <c r="E45" s="146">
        <f>SUM(E49:E51)</f>
        <v>0</v>
      </c>
      <c r="F45" s="146">
        <f>SUM(F49:F51)</f>
        <v>0</v>
      </c>
      <c r="G45" s="146">
        <f t="shared" si="1"/>
        <v>0</v>
      </c>
      <c r="H45" s="146">
        <f>SUM(H49:H51)</f>
        <v>0</v>
      </c>
      <c r="I45" s="128">
        <f>SUM(I49:I51)</f>
        <v>0</v>
      </c>
      <c r="J45" s="178">
        <v>0</v>
      </c>
      <c r="K45" s="12"/>
      <c r="L45" s="125" t="s">
        <v>83</v>
      </c>
    </row>
    <row r="46" spans="1:12" ht="225.75" customHeight="1">
      <c r="A46" s="163"/>
      <c r="B46" s="165"/>
      <c r="C46" s="154"/>
      <c r="D46" s="155"/>
      <c r="E46" s="167"/>
      <c r="F46" s="167"/>
      <c r="G46" s="167"/>
      <c r="H46" s="167"/>
      <c r="I46" s="129"/>
      <c r="J46" s="178"/>
      <c r="K46" s="12"/>
      <c r="L46" s="126"/>
    </row>
    <row r="47" spans="1:12" ht="318" hidden="1" customHeight="1">
      <c r="A47" s="163"/>
      <c r="B47" s="165"/>
      <c r="C47" s="154"/>
      <c r="D47" s="155"/>
      <c r="E47" s="167"/>
      <c r="F47" s="167"/>
      <c r="G47" s="167"/>
      <c r="H47" s="167"/>
      <c r="I47" s="129"/>
      <c r="J47" s="178"/>
      <c r="K47" s="12"/>
      <c r="L47" s="11"/>
    </row>
    <row r="48" spans="1:12" s="13" customFormat="1" ht="66">
      <c r="A48" s="18" t="s">
        <v>75</v>
      </c>
      <c r="B48" s="22" t="s">
        <v>36</v>
      </c>
      <c r="C48" s="18" t="s">
        <v>12</v>
      </c>
      <c r="D48" s="57">
        <f t="shared" si="0"/>
        <v>0</v>
      </c>
      <c r="E48" s="30">
        <f>SUM(E49)</f>
        <v>0</v>
      </c>
      <c r="F48" s="30">
        <f>SUM(F49)</f>
        <v>0</v>
      </c>
      <c r="G48" s="30">
        <f t="shared" si="1"/>
        <v>0</v>
      </c>
      <c r="H48" s="30">
        <f>SUM(H49)</f>
        <v>0</v>
      </c>
      <c r="I48" s="78">
        <f>SUM(I49)</f>
        <v>0</v>
      </c>
      <c r="J48" s="30">
        <v>0</v>
      </c>
      <c r="K48" s="14"/>
      <c r="L48" s="96"/>
    </row>
    <row r="49" spans="1:12" ht="81.75" customHeight="1">
      <c r="A49" s="138" t="s">
        <v>35</v>
      </c>
      <c r="B49" s="140" t="s">
        <v>34</v>
      </c>
      <c r="C49" s="142" t="s">
        <v>12</v>
      </c>
      <c r="D49" s="144">
        <f t="shared" si="0"/>
        <v>0</v>
      </c>
      <c r="E49" s="146">
        <f>SUM(E51)</f>
        <v>0</v>
      </c>
      <c r="F49" s="146">
        <f>SUM(F51)</f>
        <v>0</v>
      </c>
      <c r="G49" s="146">
        <f t="shared" si="1"/>
        <v>0</v>
      </c>
      <c r="H49" s="146">
        <f>SUM(H51)</f>
        <v>0</v>
      </c>
      <c r="I49" s="128">
        <f>SUM(I51)</f>
        <v>0</v>
      </c>
      <c r="J49" s="178">
        <v>0</v>
      </c>
      <c r="K49" s="12"/>
      <c r="L49" s="11"/>
    </row>
    <row r="50" spans="1:12" ht="393.75" hidden="1" customHeight="1">
      <c r="A50" s="139"/>
      <c r="B50" s="141"/>
      <c r="C50" s="143"/>
      <c r="D50" s="145"/>
      <c r="E50" s="147"/>
      <c r="F50" s="147"/>
      <c r="G50" s="147"/>
      <c r="H50" s="147"/>
      <c r="I50" s="172"/>
      <c r="J50" s="178"/>
      <c r="K50" s="12"/>
      <c r="L50" s="11"/>
    </row>
    <row r="51" spans="1:12" ht="45" customHeight="1">
      <c r="A51" s="11"/>
      <c r="B51" s="3"/>
      <c r="C51" s="2"/>
      <c r="D51" s="52">
        <f t="shared" si="0"/>
        <v>0</v>
      </c>
      <c r="E51" s="51"/>
      <c r="F51" s="59"/>
      <c r="G51" s="55">
        <f t="shared" si="1"/>
        <v>0</v>
      </c>
      <c r="H51" s="51"/>
      <c r="I51" s="79"/>
      <c r="J51" s="29">
        <v>0</v>
      </c>
      <c r="K51" s="12"/>
      <c r="L51" s="11"/>
    </row>
    <row r="52" spans="1:12" ht="73.5" customHeight="1">
      <c r="B52" s="4"/>
      <c r="C52" s="5"/>
      <c r="D52" s="5"/>
      <c r="E52" s="6"/>
      <c r="F52" s="6"/>
      <c r="G52" s="6"/>
      <c r="H52" s="6"/>
      <c r="I52" s="6"/>
      <c r="J52" s="6"/>
      <c r="K52" s="12"/>
    </row>
    <row r="53" spans="1:12" ht="32.25" customHeight="1">
      <c r="B53" s="148" t="s">
        <v>14</v>
      </c>
      <c r="C53" s="148"/>
      <c r="D53" s="148"/>
      <c r="E53" s="148"/>
      <c r="F53" s="148"/>
      <c r="G53" s="50"/>
      <c r="H53" s="7"/>
      <c r="I53" s="7"/>
      <c r="J53" s="7"/>
      <c r="K53" s="12"/>
    </row>
    <row r="54" spans="1:12" ht="45.75" customHeight="1">
      <c r="B54" s="49"/>
      <c r="C54" s="49"/>
      <c r="D54" s="50"/>
      <c r="E54" s="49"/>
      <c r="F54" s="60"/>
      <c r="G54" s="50"/>
      <c r="H54" s="7"/>
      <c r="I54" s="7"/>
      <c r="J54" s="7"/>
      <c r="K54" s="12"/>
    </row>
    <row r="55" spans="1:12" ht="47.25" customHeight="1">
      <c r="B55" s="48" t="s">
        <v>59</v>
      </c>
      <c r="C55" s="49"/>
      <c r="D55" s="50"/>
      <c r="E55" s="49"/>
      <c r="F55" s="60"/>
      <c r="G55" s="50"/>
      <c r="H55" s="7"/>
      <c r="I55" s="7"/>
      <c r="J55" s="7"/>
      <c r="K55" s="12"/>
    </row>
    <row r="56" spans="1:12" ht="36.75" customHeight="1">
      <c r="B56" s="48" t="s">
        <v>60</v>
      </c>
      <c r="C56" s="49"/>
      <c r="D56" s="50"/>
      <c r="E56" s="49"/>
      <c r="F56" s="60"/>
      <c r="G56" s="50"/>
      <c r="H56" s="7"/>
      <c r="I56" s="7"/>
      <c r="J56" s="7"/>
      <c r="K56" s="12"/>
    </row>
    <row r="57" spans="1:12" ht="36" customHeight="1">
      <c r="B57" s="48" t="s">
        <v>62</v>
      </c>
      <c r="C57" s="8"/>
      <c r="D57" s="8"/>
      <c r="E57" s="9"/>
      <c r="F57" s="9"/>
      <c r="G57" s="9"/>
      <c r="H57" s="7"/>
      <c r="I57" s="7"/>
      <c r="J57" s="7"/>
      <c r="K57" s="12"/>
    </row>
    <row r="58" spans="1:12" ht="36" customHeight="1">
      <c r="B58" s="48" t="s">
        <v>63</v>
      </c>
      <c r="C58" s="8"/>
      <c r="D58" s="8"/>
      <c r="E58" s="9"/>
      <c r="F58" s="9"/>
      <c r="G58" s="9"/>
      <c r="H58" s="7"/>
      <c r="I58" s="7"/>
      <c r="J58" s="7"/>
      <c r="K58" s="12"/>
    </row>
    <row r="59" spans="1:12" ht="37.5" customHeight="1">
      <c r="B59" s="48" t="s">
        <v>61</v>
      </c>
      <c r="C59" s="8"/>
      <c r="D59" s="8"/>
      <c r="E59" s="9"/>
      <c r="F59" s="9"/>
      <c r="G59" s="9"/>
      <c r="H59" s="7"/>
      <c r="I59" s="7"/>
      <c r="J59" s="7"/>
      <c r="K59" s="12"/>
    </row>
    <row r="60" spans="1:12" ht="28.5" customHeight="1">
      <c r="B60" s="48"/>
      <c r="C60" s="8"/>
      <c r="D60" s="8"/>
      <c r="E60" s="9"/>
      <c r="F60" s="9"/>
      <c r="G60" s="9"/>
      <c r="H60" s="7"/>
      <c r="I60" s="7"/>
      <c r="J60" s="7"/>
      <c r="K60" s="12"/>
    </row>
    <row r="61" spans="1:12" ht="33.75" customHeight="1">
      <c r="B61" s="1"/>
      <c r="C61" s="5"/>
      <c r="D61" s="5"/>
      <c r="E61" s="6"/>
      <c r="F61" s="6"/>
      <c r="G61" s="6"/>
      <c r="H61" s="6"/>
      <c r="I61" s="6"/>
      <c r="J61" s="6"/>
      <c r="K61" s="12"/>
    </row>
    <row r="62" spans="1:12" ht="18.75">
      <c r="B62" s="1"/>
      <c r="C62" s="1"/>
      <c r="D62" s="1"/>
      <c r="E62" s="1"/>
      <c r="F62" s="6"/>
      <c r="G62" s="1"/>
      <c r="H62" s="1"/>
      <c r="I62" s="1"/>
      <c r="J62" s="1"/>
      <c r="K62" s="12"/>
    </row>
    <row r="63" spans="1:12">
      <c r="K63" s="12"/>
    </row>
  </sheetData>
  <mergeCells count="86">
    <mergeCell ref="J45:J47"/>
    <mergeCell ref="J43:J44"/>
    <mergeCell ref="J24:J25"/>
    <mergeCell ref="J49:J50"/>
    <mergeCell ref="C27:C28"/>
    <mergeCell ref="C43:C44"/>
    <mergeCell ref="C36:C41"/>
    <mergeCell ref="E36:E41"/>
    <mergeCell ref="F36:F41"/>
    <mergeCell ref="E45:E47"/>
    <mergeCell ref="F45:F47"/>
    <mergeCell ref="H45:H47"/>
    <mergeCell ref="H49:H50"/>
    <mergeCell ref="G49:G50"/>
    <mergeCell ref="I49:I50"/>
    <mergeCell ref="G36:G41"/>
    <mergeCell ref="I43:I44"/>
    <mergeCell ref="D24:D25"/>
    <mergeCell ref="H36:H41"/>
    <mergeCell ref="H24:H25"/>
    <mergeCell ref="G24:G25"/>
    <mergeCell ref="F24:F25"/>
    <mergeCell ref="E24:E25"/>
    <mergeCell ref="I36:I41"/>
    <mergeCell ref="G27:G28"/>
    <mergeCell ref="A45:A47"/>
    <mergeCell ref="B45:B47"/>
    <mergeCell ref="F22:F23"/>
    <mergeCell ref="H22:H23"/>
    <mergeCell ref="G45:G47"/>
    <mergeCell ref="A27:A28"/>
    <mergeCell ref="A43:A44"/>
    <mergeCell ref="E22:E23"/>
    <mergeCell ref="D22:D23"/>
    <mergeCell ref="G22:G23"/>
    <mergeCell ref="G43:G44"/>
    <mergeCell ref="H43:H44"/>
    <mergeCell ref="H27:H28"/>
    <mergeCell ref="B53:F53"/>
    <mergeCell ref="F27:F28"/>
    <mergeCell ref="E27:E28"/>
    <mergeCell ref="D27:D28"/>
    <mergeCell ref="D43:D44"/>
    <mergeCell ref="F49:F50"/>
    <mergeCell ref="C45:C47"/>
    <mergeCell ref="D45:D47"/>
    <mergeCell ref="B27:B28"/>
    <mergeCell ref="B43:B44"/>
    <mergeCell ref="E43:E44"/>
    <mergeCell ref="F43:F44"/>
    <mergeCell ref="D36:D41"/>
    <mergeCell ref="A49:A50"/>
    <mergeCell ref="B49:B50"/>
    <mergeCell ref="C49:C50"/>
    <mergeCell ref="D49:D50"/>
    <mergeCell ref="E49:E50"/>
    <mergeCell ref="L45:L46"/>
    <mergeCell ref="I22:I23"/>
    <mergeCell ref="I45:I47"/>
    <mergeCell ref="B1:J1"/>
    <mergeCell ref="C3:C6"/>
    <mergeCell ref="I5:I6"/>
    <mergeCell ref="B3:B6"/>
    <mergeCell ref="E5:E6"/>
    <mergeCell ref="F5:F6"/>
    <mergeCell ref="H5:H6"/>
    <mergeCell ref="D5:D6"/>
    <mergeCell ref="D3:F3"/>
    <mergeCell ref="D4:F4"/>
    <mergeCell ref="G5:G6"/>
    <mergeCell ref="G4:I4"/>
    <mergeCell ref="J3:J6"/>
    <mergeCell ref="A3:A6"/>
    <mergeCell ref="G3:I3"/>
    <mergeCell ref="B36:B41"/>
    <mergeCell ref="A36:A41"/>
    <mergeCell ref="L3:L6"/>
    <mergeCell ref="L27:L28"/>
    <mergeCell ref="L24:L25"/>
    <mergeCell ref="L36:L41"/>
    <mergeCell ref="A24:A25"/>
    <mergeCell ref="I24:I25"/>
    <mergeCell ref="J22:J23"/>
    <mergeCell ref="J36:J41"/>
    <mergeCell ref="J27:J28"/>
    <mergeCell ref="I27:I28"/>
  </mergeCells>
  <phoneticPr fontId="0" type="noConversion"/>
  <pageMargins left="0.39370078740157483" right="0.39370078740157483" top="0.39370078740157483" bottom="0.39370078740157483" header="0.15748031496062992" footer="0"/>
  <pageSetup paperSize="9" scale="31" fitToHeight="0" orientation="landscape" r:id="rId1"/>
  <rowBreaks count="4" manualBreakCount="4">
    <brk id="18" max="11" man="1"/>
    <brk id="22" max="11" man="1"/>
    <brk id="28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</dc:creator>
  <cp:lastModifiedBy>Buksh</cp:lastModifiedBy>
  <cp:lastPrinted>2021-06-02T05:36:21Z</cp:lastPrinted>
  <dcterms:created xsi:type="dcterms:W3CDTF">2019-06-27T05:34:00Z</dcterms:created>
  <dcterms:modified xsi:type="dcterms:W3CDTF">2021-06-02T06:07:42Z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