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G56" i="1"/>
  <c r="E56" i="1"/>
  <c r="D56" i="1"/>
  <c r="F56" i="1" s="1"/>
  <c r="G55" i="1"/>
  <c r="F55" i="1"/>
  <c r="M54" i="1"/>
  <c r="L54" i="1"/>
  <c r="G54" i="1"/>
  <c r="F54" i="1"/>
  <c r="M53" i="1"/>
  <c r="L53" i="1"/>
  <c r="G53" i="1"/>
  <c r="F53" i="1"/>
  <c r="E52" i="1"/>
  <c r="G52" i="1" s="1"/>
  <c r="D52" i="1"/>
  <c r="F52" i="1" s="1"/>
  <c r="M51" i="1"/>
  <c r="L51" i="1"/>
  <c r="G51" i="1"/>
  <c r="F51" i="1"/>
  <c r="M50" i="1"/>
  <c r="L50" i="1"/>
  <c r="G50" i="1"/>
  <c r="F50" i="1"/>
  <c r="E49" i="1"/>
  <c r="G49" i="1" s="1"/>
  <c r="D49" i="1"/>
  <c r="F49" i="1" s="1"/>
  <c r="E48" i="1"/>
  <c r="G48" i="1" s="1"/>
  <c r="D48" i="1"/>
  <c r="F48" i="1" s="1"/>
  <c r="M47" i="1"/>
  <c r="L47" i="1"/>
  <c r="G47" i="1"/>
  <c r="F47" i="1"/>
  <c r="M43" i="1"/>
  <c r="L43" i="1"/>
  <c r="G43" i="1"/>
  <c r="F43" i="1"/>
  <c r="M42" i="1"/>
  <c r="L42" i="1"/>
  <c r="G42" i="1"/>
  <c r="F42" i="1"/>
  <c r="E41" i="1"/>
  <c r="G41" i="1" s="1"/>
  <c r="D41" i="1"/>
  <c r="D46" i="1" s="1"/>
  <c r="M40" i="1"/>
  <c r="L40" i="1"/>
  <c r="G40" i="1"/>
  <c r="F40" i="1"/>
  <c r="M39" i="1"/>
  <c r="L39" i="1"/>
  <c r="G39" i="1"/>
  <c r="F39" i="1"/>
  <c r="E38" i="1"/>
  <c r="G38" i="1" s="1"/>
  <c r="D38" i="1"/>
  <c r="D45" i="1" s="1"/>
  <c r="E37" i="1"/>
  <c r="G37" i="1" s="1"/>
  <c r="D37" i="1"/>
  <c r="D44" i="1" s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E32" i="1"/>
  <c r="G32" i="1" s="1"/>
  <c r="D32" i="1"/>
  <c r="F32" i="1" s="1"/>
  <c r="E31" i="1"/>
  <c r="G31" i="1" s="1"/>
  <c r="D31" i="1"/>
  <c r="F31" i="1" s="1"/>
  <c r="M30" i="1"/>
  <c r="L30" i="1"/>
  <c r="G30" i="1"/>
  <c r="F30" i="1"/>
  <c r="M26" i="1"/>
  <c r="L26" i="1"/>
  <c r="G26" i="1"/>
  <c r="F26" i="1"/>
  <c r="M25" i="1"/>
  <c r="L25" i="1"/>
  <c r="G25" i="1"/>
  <c r="F25" i="1"/>
  <c r="E24" i="1"/>
  <c r="G24" i="1" s="1"/>
  <c r="D24" i="1"/>
  <c r="D29" i="1" s="1"/>
  <c r="M23" i="1"/>
  <c r="L23" i="1"/>
  <c r="G23" i="1"/>
  <c r="F23" i="1"/>
  <c r="M22" i="1"/>
  <c r="L22" i="1"/>
  <c r="G22" i="1"/>
  <c r="F22" i="1"/>
  <c r="E21" i="1"/>
  <c r="G21" i="1" s="1"/>
  <c r="D21" i="1"/>
  <c r="D28" i="1" s="1"/>
  <c r="E20" i="1"/>
  <c r="G20" i="1" s="1"/>
  <c r="D20" i="1"/>
  <c r="D27" i="1" s="1"/>
  <c r="M19" i="1"/>
  <c r="L19" i="1"/>
  <c r="G19" i="1"/>
  <c r="F19" i="1"/>
  <c r="M13" i="1"/>
  <c r="L13" i="1"/>
  <c r="G13" i="1"/>
  <c r="F13" i="1"/>
  <c r="M12" i="1"/>
  <c r="L12" i="1"/>
  <c r="G12" i="1"/>
  <c r="F12" i="1"/>
  <c r="E11" i="1"/>
  <c r="G11" i="1" s="1"/>
  <c r="D11" i="1"/>
  <c r="D16" i="1" s="1"/>
  <c r="M10" i="1"/>
  <c r="L10" i="1"/>
  <c r="G10" i="1"/>
  <c r="F10" i="1"/>
  <c r="M9" i="1"/>
  <c r="L9" i="1"/>
  <c r="G9" i="1"/>
  <c r="F9" i="1"/>
  <c r="E8" i="1"/>
  <c r="G8" i="1" s="1"/>
  <c r="D8" i="1"/>
  <c r="D15" i="1" s="1"/>
  <c r="E7" i="1"/>
  <c r="G7" i="1" s="1"/>
  <c r="D7" i="1"/>
  <c r="D18" i="1" s="1"/>
  <c r="G15" i="1" l="1"/>
  <c r="F15" i="1"/>
  <c r="G27" i="1"/>
  <c r="G45" i="1"/>
  <c r="G16" i="1"/>
  <c r="F28" i="1"/>
  <c r="F46" i="1"/>
  <c r="E14" i="1"/>
  <c r="E15" i="1"/>
  <c r="E16" i="1"/>
  <c r="F16" i="1" s="1"/>
  <c r="E17" i="1"/>
  <c r="E18" i="1"/>
  <c r="G18" i="1" s="1"/>
  <c r="E27" i="1"/>
  <c r="F27" i="1" s="1"/>
  <c r="E28" i="1"/>
  <c r="G28" i="1" s="1"/>
  <c r="E29" i="1"/>
  <c r="G29" i="1" s="1"/>
  <c r="E44" i="1"/>
  <c r="F44" i="1" s="1"/>
  <c r="E45" i="1"/>
  <c r="F45" i="1" s="1"/>
  <c r="E46" i="1"/>
  <c r="G46" i="1" s="1"/>
  <c r="F7" i="1"/>
  <c r="F8" i="1"/>
  <c r="F11" i="1"/>
  <c r="F20" i="1"/>
  <c r="F21" i="1"/>
  <c r="F24" i="1"/>
  <c r="F37" i="1"/>
  <c r="F38" i="1"/>
  <c r="F41" i="1"/>
  <c r="D14" i="1"/>
  <c r="D17" i="1"/>
  <c r="G14" i="1" l="1"/>
  <c r="F14" i="1"/>
  <c r="G44" i="1"/>
  <c r="F18" i="1"/>
  <c r="F29" i="1"/>
  <c r="G17" i="1"/>
  <c r="F17" i="1"/>
</calcChain>
</file>

<file path=xl/sharedStrings.xml><?xml version="1.0" encoding="utf-8"?>
<sst xmlns="http://schemas.openxmlformats.org/spreadsheetml/2006/main" count="186" uniqueCount="114">
  <si>
    <t>Приложение № 2
к письму департамента от
__________№_____________</t>
  </si>
  <si>
    <t xml:space="preserve">  </t>
  </si>
  <si>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</si>
  <si>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</si>
  <si>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</si>
  <si>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</si>
  <si>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</si>
  <si>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</si>
  <si>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</si>
  <si>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</si>
  <si>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</si>
  <si>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Примечание</t>
  </si>
  <si>
    <t>2017 г.</t>
  </si>
  <si>
    <t>2016 г.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</si>
  <si>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</si>
  <si>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</si>
  <si>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</si>
  <si>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</si>
  <si>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</si>
  <si>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</si>
  <si>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</si>
  <si>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</si>
  <si>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</si>
  <si>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</si>
  <si>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</si>
  <si>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</si>
  <si>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</si>
  <si>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</si>
  <si>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</si>
  <si>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</si>
  <si>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</si>
  <si>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</si>
  <si>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</si>
  <si>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</si>
  <si>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</si>
  <si>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</si>
  <si>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</si>
  <si>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</si>
  <si>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</si>
  <si>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</si>
  <si>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</si>
  <si>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</si>
  <si>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</si>
  <si>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</si>
  <si>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</si>
  <si>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</si>
  <si>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</si>
  <si>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</si>
  <si>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</si>
  <si>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</si>
  <si>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</si>
  <si>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</si>
  <si>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</si>
  <si>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</si>
  <si>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</si>
  <si>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</si>
  <si>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</si>
  <si>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</si>
  <si>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</si>
  <si>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</si>
  <si>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</si>
  <si>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</si>
  <si>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</si>
  <si>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</si>
  <si>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</si>
  <si>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</si>
  <si>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</si>
  <si>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</si>
  <si>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</si>
  <si>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</si>
  <si>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</si>
  <si>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</si>
  <si>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</si>
  <si>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</si>
  <si>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</si>
  <si>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</si>
  <si>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</si>
  <si>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</si>
  <si>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</si>
  <si>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</si>
  <si>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</si>
  <si>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</si>
  <si>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</si>
  <si>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</si>
  <si>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</si>
  <si>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</si>
  <si>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</si>
  <si>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</si>
  <si>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</si>
  <si>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</si>
  <si>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</si>
  <si>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</si>
  <si>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</si>
  <si>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</si>
  <si>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</si>
  <si>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</si>
  <si>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</si>
  <si>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</si>
  <si>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</si>
  <si>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</si>
  <si>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</si>
  <si>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</si>
  <si>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</si>
  <si>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</si>
  <si>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</si>
  <si>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</si>
  <si>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</si>
  <si>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</si>
  <si>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</si>
  <si>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</si>
  <si>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Динамика развития малого и среднего предпринимательства в Гулькевичском районе по итогам 1 квартала 2018 года</t>
  </si>
  <si>
    <t>в связи с оптимизацией затрат индивидуальных предпринимателей произошло снижение оформленных наемных рабочих у индивидуальных предпринимателей.</t>
  </si>
  <si>
    <t>В связи с уменьшением межбюджетных трансфертов</t>
  </si>
  <si>
    <t>Отсутствует необходимый комментарий!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</si>
</sst>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62">
    <xf numFmtId="0" fontId="0" fillId="0" borderId="4" xfId="0" applyBorder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0" xfId="0" applyNumberFormat="1" applyFont="1" applyBorder="1" applyAlignment="1" applyProtection="1">
      <alignment horizontal="center" wrapText="1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9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9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9"/>
    </xf>
    <xf numFmtId="0" fontId="4" fillId="0" borderId="1" xfId="0" applyFont="1" applyBorder="1" applyAlignment="1" applyProtection="1">
      <alignment horizontal="left" wrapText="1" indent="15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view="pageBreakPreview" zoomScale="60" zoomScaleNormal="100" workbookViewId="0">
      <selection activeCell="D15" sqref="D15"/>
    </sheetView>
  </sheetViews>
  <sheetFormatPr defaultRowHeight="12" x14ac:dyDescent="0.2"/>
  <cols>
    <col min="1" max="1" width="8.42578125" collapsed="1"/>
    <col min="2" max="2" width="85" collapsed="1"/>
    <col min="3" max="3" width="14.28515625" collapsed="1"/>
    <col min="4" max="4" width="22.7109375" collapsed="1"/>
    <col min="5" max="5" width="21.7109375" collapsed="1"/>
    <col min="6" max="6" width="17.7109375" collapsed="1"/>
    <col min="7" max="7" width="18.7109375" collapsed="1"/>
    <col min="8" max="8" width="54" collapsed="1"/>
    <col min="9" max="1025" width="15" collapsed="1"/>
  </cols>
  <sheetData>
    <row r="1" spans="1:13" ht="45.75" customHeight="1" x14ac:dyDescent="0.25">
      <c r="B1" s="7"/>
      <c r="C1" s="8"/>
      <c r="D1" s="7"/>
      <c r="E1" s="6" t="s">
        <v>0</v>
      </c>
      <c r="F1" s="6"/>
      <c r="G1" s="9"/>
    </row>
    <row r="2" spans="1:13" x14ac:dyDescent="0.2">
      <c r="B2" s="7"/>
      <c r="C2" s="7"/>
      <c r="D2" s="7"/>
      <c r="E2" s="7"/>
      <c r="F2" s="10" t="s">
        <v>1</v>
      </c>
      <c r="G2" s="10" t="s">
        <v>1</v>
      </c>
    </row>
    <row r="3" spans="1:13" ht="15.75" x14ac:dyDescent="0.25">
      <c r="B3" s="5"/>
      <c r="C3" s="5"/>
      <c r="D3" s="5"/>
      <c r="E3" s="5"/>
      <c r="F3" s="5"/>
      <c r="G3" s="11"/>
    </row>
    <row r="4" spans="1:13" ht="45.75" customHeight="1" x14ac:dyDescent="0.25">
      <c r="B4" s="4" t="s">
        <v>110</v>
      </c>
      <c r="C4" s="4"/>
      <c r="D4" s="4"/>
      <c r="E4" s="4"/>
      <c r="F4" s="4"/>
      <c r="G4" s="12"/>
      <c r="K4" s="13"/>
    </row>
    <row r="5" spans="1:13" ht="15" customHeight="1" x14ac:dyDescent="0.25">
      <c r="B5" s="3"/>
      <c r="C5" s="3"/>
      <c r="D5" s="3"/>
      <c r="E5" s="3"/>
      <c r="F5" s="3"/>
      <c r="G5" s="14"/>
      <c r="J5" s="2" t="s">
        <v>2</v>
      </c>
      <c r="K5" s="2"/>
      <c r="L5" s="2" t="s">
        <v>3</v>
      </c>
      <c r="M5" s="2"/>
    </row>
    <row r="6" spans="1:13" ht="47.25" x14ac:dyDescent="0.2">
      <c r="A6" s="16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J6" s="15" t="s">
        <v>12</v>
      </c>
      <c r="K6" s="15" t="s">
        <v>13</v>
      </c>
      <c r="L6" s="15" t="s">
        <v>12</v>
      </c>
      <c r="M6" s="15" t="s">
        <v>13</v>
      </c>
    </row>
    <row r="7" spans="1:13" ht="18.75" x14ac:dyDescent="0.25">
      <c r="A7" s="17">
        <v>1</v>
      </c>
      <c r="B7" s="18" t="s">
        <v>14</v>
      </c>
      <c r="C7" s="16" t="s">
        <v>15</v>
      </c>
      <c r="D7" s="19">
        <f>D8+D11</f>
        <v>3612</v>
      </c>
      <c r="E7" s="19">
        <f>E8+E11</f>
        <v>3437</v>
      </c>
      <c r="F7" s="20">
        <f t="shared" ref="F7:F38" si="0">D7-E7</f>
        <v>175</v>
      </c>
      <c r="G7" s="21">
        <f t="shared" ref="G7:G38" si="1">D7/E7-1</f>
        <v>5.0916496945010215E-2</v>
      </c>
      <c r="H7" s="22"/>
      <c r="J7" s="23"/>
      <c r="K7" s="23"/>
      <c r="L7" s="23"/>
      <c r="M7" s="23"/>
    </row>
    <row r="8" spans="1:13" ht="19.5" x14ac:dyDescent="0.2">
      <c r="A8" s="17" t="s">
        <v>16</v>
      </c>
      <c r="B8" s="24" t="s">
        <v>17</v>
      </c>
      <c r="C8" s="25" t="s">
        <v>15</v>
      </c>
      <c r="D8" s="26">
        <f>D9+D10</f>
        <v>13</v>
      </c>
      <c r="E8" s="26">
        <f>E9+E10</f>
        <v>13</v>
      </c>
      <c r="F8" s="20">
        <f t="shared" si="0"/>
        <v>0</v>
      </c>
      <c r="G8" s="21">
        <f t="shared" si="1"/>
        <v>0</v>
      </c>
      <c r="H8" s="22"/>
      <c r="J8" s="23"/>
      <c r="K8" s="23"/>
      <c r="L8" s="23"/>
      <c r="M8" s="23"/>
    </row>
    <row r="9" spans="1:13" ht="18.75" x14ac:dyDescent="0.2">
      <c r="A9" s="17" t="s">
        <v>18</v>
      </c>
      <c r="B9" s="27" t="s">
        <v>19</v>
      </c>
      <c r="C9" s="28" t="s">
        <v>15</v>
      </c>
      <c r="D9" s="29">
        <v>13</v>
      </c>
      <c r="E9" s="29">
        <v>13</v>
      </c>
      <c r="F9" s="20">
        <f t="shared" si="0"/>
        <v>0</v>
      </c>
      <c r="G9" s="21">
        <f t="shared" si="1"/>
        <v>0</v>
      </c>
      <c r="H9" s="22"/>
      <c r="J9" s="23">
        <v>13</v>
      </c>
      <c r="K9" s="23">
        <v>13</v>
      </c>
      <c r="L9" s="23">
        <f>D9-J9</f>
        <v>0</v>
      </c>
      <c r="M9" s="23">
        <f>E9-K9</f>
        <v>0</v>
      </c>
    </row>
    <row r="10" spans="1:13" ht="18.75" x14ac:dyDescent="0.2">
      <c r="A10" s="17" t="s">
        <v>20</v>
      </c>
      <c r="B10" s="27" t="s">
        <v>21</v>
      </c>
      <c r="C10" s="28" t="s">
        <v>15</v>
      </c>
      <c r="D10" s="29">
        <v>0</v>
      </c>
      <c r="E10" s="29">
        <v>0</v>
      </c>
      <c r="F10" s="20">
        <f t="shared" si="0"/>
        <v>0</v>
      </c>
      <c r="G10" s="21" t="e">
        <f t="shared" si="1"/>
        <v>#DIV/0!</v>
      </c>
      <c r="H10" s="22"/>
      <c r="J10" s="23">
        <v>0</v>
      </c>
      <c r="K10" s="23">
        <v>0</v>
      </c>
      <c r="L10" s="23">
        <f>D10-J10</f>
        <v>0</v>
      </c>
      <c r="M10" s="23">
        <f>E10-K10</f>
        <v>0</v>
      </c>
    </row>
    <row r="11" spans="1:13" ht="17.45" customHeight="1" x14ac:dyDescent="0.2">
      <c r="A11" s="17" t="s">
        <v>22</v>
      </c>
      <c r="B11" s="24" t="s">
        <v>23</v>
      </c>
      <c r="C11" s="25" t="s">
        <v>15</v>
      </c>
      <c r="D11" s="30">
        <f>D12+D13</f>
        <v>3599</v>
      </c>
      <c r="E11" s="30">
        <f>E12+E13</f>
        <v>3424</v>
      </c>
      <c r="F11" s="20">
        <f t="shared" si="0"/>
        <v>175</v>
      </c>
      <c r="G11" s="21">
        <f t="shared" si="1"/>
        <v>5.110981308411211E-2</v>
      </c>
      <c r="H11" s="22"/>
      <c r="J11" s="23"/>
      <c r="K11" s="23"/>
      <c r="L11" s="23"/>
      <c r="M11" s="23"/>
    </row>
    <row r="12" spans="1:13" ht="18.75" x14ac:dyDescent="0.2">
      <c r="A12" s="17" t="s">
        <v>24</v>
      </c>
      <c r="B12" s="27" t="s">
        <v>19</v>
      </c>
      <c r="C12" s="28" t="s">
        <v>15</v>
      </c>
      <c r="D12" s="29">
        <v>455</v>
      </c>
      <c r="E12" s="29">
        <v>454</v>
      </c>
      <c r="F12" s="20">
        <f t="shared" si="0"/>
        <v>1</v>
      </c>
      <c r="G12" s="21">
        <f t="shared" si="1"/>
        <v>2.2026431718060735E-3</v>
      </c>
      <c r="H12" s="22"/>
      <c r="J12" s="23">
        <v>455</v>
      </c>
      <c r="K12" s="23">
        <v>454</v>
      </c>
      <c r="L12" s="23">
        <f>D12-J12</f>
        <v>0</v>
      </c>
      <c r="M12" s="23">
        <f>E12-K12</f>
        <v>0</v>
      </c>
    </row>
    <row r="13" spans="1:13" ht="18.75" x14ac:dyDescent="0.2">
      <c r="A13" s="17" t="s">
        <v>25</v>
      </c>
      <c r="B13" s="27" t="s">
        <v>21</v>
      </c>
      <c r="C13" s="28" t="s">
        <v>15</v>
      </c>
      <c r="D13" s="29">
        <v>3144</v>
      </c>
      <c r="E13" s="29">
        <v>2970</v>
      </c>
      <c r="F13" s="20">
        <f t="shared" si="0"/>
        <v>174</v>
      </c>
      <c r="G13" s="21">
        <f t="shared" si="1"/>
        <v>5.8585858585858519E-2</v>
      </c>
      <c r="H13" s="22"/>
      <c r="J13" s="23">
        <v>3144</v>
      </c>
      <c r="K13" s="23">
        <v>2970</v>
      </c>
      <c r="L13" s="23">
        <f>D13-J13</f>
        <v>0</v>
      </c>
      <c r="M13" s="23">
        <f>E13-K13</f>
        <v>0</v>
      </c>
    </row>
    <row r="14" spans="1:13" ht="31.5" x14ac:dyDescent="0.25">
      <c r="A14" s="17" t="s">
        <v>26</v>
      </c>
      <c r="B14" s="18" t="s">
        <v>27</v>
      </c>
      <c r="C14" s="16" t="s">
        <v>28</v>
      </c>
      <c r="D14" s="31">
        <f>D7/D19*100</f>
        <v>89.119170984455948</v>
      </c>
      <c r="E14" s="31">
        <f>E7/E19*100</f>
        <v>88.628158844765352</v>
      </c>
      <c r="F14" s="20">
        <f t="shared" si="0"/>
        <v>0.49101213969059643</v>
      </c>
      <c r="G14" s="21">
        <f t="shared" si="1"/>
        <v>5.5401369732910322E-3</v>
      </c>
      <c r="H14" s="22"/>
      <c r="J14" s="23"/>
      <c r="K14" s="23"/>
      <c r="L14" s="23"/>
      <c r="M14" s="23"/>
    </row>
    <row r="15" spans="1:13" ht="18.75" x14ac:dyDescent="0.25">
      <c r="A15" s="17" t="s">
        <v>29</v>
      </c>
      <c r="B15" s="32" t="s">
        <v>30</v>
      </c>
      <c r="C15" s="28" t="s">
        <v>28</v>
      </c>
      <c r="D15" s="33">
        <f>D8/D19*100</f>
        <v>0.32075006168270415</v>
      </c>
      <c r="E15" s="33">
        <f>E8/E19*100</f>
        <v>0.33522434244455906</v>
      </c>
      <c r="F15" s="20">
        <f t="shared" si="0"/>
        <v>-1.4474280761854919E-2</v>
      </c>
      <c r="G15" s="21">
        <f t="shared" si="1"/>
        <v>-4.3177892918825678E-2</v>
      </c>
      <c r="H15" s="22" t="s">
        <v>113</v>
      </c>
      <c r="J15" s="23"/>
      <c r="K15" s="23"/>
      <c r="L15" s="23"/>
      <c r="M15" s="23"/>
    </row>
    <row r="16" spans="1:13" ht="18.75" x14ac:dyDescent="0.25">
      <c r="A16" s="17" t="s">
        <v>31</v>
      </c>
      <c r="B16" s="32" t="s">
        <v>32</v>
      </c>
      <c r="C16" s="28" t="s">
        <v>28</v>
      </c>
      <c r="D16" s="33">
        <f>D11/D19*100</f>
        <v>88.798420922773261</v>
      </c>
      <c r="E16" s="33">
        <f>E11/E19*100</f>
        <v>88.29293450232079</v>
      </c>
      <c r="F16" s="20">
        <f t="shared" si="0"/>
        <v>0.5054864204524705</v>
      </c>
      <c r="G16" s="21">
        <f t="shared" si="1"/>
        <v>5.7251061288396965E-3</v>
      </c>
      <c r="H16" s="22"/>
      <c r="J16" s="23"/>
      <c r="K16" s="23"/>
      <c r="L16" s="23"/>
      <c r="M16" s="23"/>
    </row>
    <row r="17" spans="1:13" ht="31.5" x14ac:dyDescent="0.25">
      <c r="A17" s="17" t="s">
        <v>33</v>
      </c>
      <c r="B17" s="18" t="s">
        <v>34</v>
      </c>
      <c r="C17" s="16" t="s">
        <v>15</v>
      </c>
      <c r="D17" s="31">
        <f>D7/D36*10000</f>
        <v>365.04760172215151</v>
      </c>
      <c r="E17" s="31">
        <f>E7/E36*10000</f>
        <v>347.3822518698201</v>
      </c>
      <c r="F17" s="20">
        <f t="shared" si="0"/>
        <v>17.665349852331417</v>
      </c>
      <c r="G17" s="21">
        <f t="shared" si="1"/>
        <v>5.0852770276103243E-2</v>
      </c>
      <c r="H17" s="22"/>
      <c r="J17" s="23"/>
      <c r="K17" s="23"/>
      <c r="L17" s="23"/>
      <c r="M17" s="23"/>
    </row>
    <row r="18" spans="1:13" ht="31.5" x14ac:dyDescent="0.25">
      <c r="A18" s="17" t="s">
        <v>35</v>
      </c>
      <c r="B18" s="18" t="s">
        <v>36</v>
      </c>
      <c r="C18" s="16" t="s">
        <v>15</v>
      </c>
      <c r="D18" s="31">
        <f>D7/D36*1000</f>
        <v>36.50476017221515</v>
      </c>
      <c r="E18" s="31">
        <f>E7/E36*1000</f>
        <v>34.738225186982014</v>
      </c>
      <c r="F18" s="20">
        <f t="shared" si="0"/>
        <v>1.766534985233136</v>
      </c>
      <c r="G18" s="21">
        <f t="shared" si="1"/>
        <v>5.0852770276103021E-2</v>
      </c>
      <c r="H18" s="22"/>
      <c r="J18" s="23"/>
      <c r="K18" s="23"/>
      <c r="L18" s="23"/>
      <c r="M18" s="23"/>
    </row>
    <row r="19" spans="1:13" ht="31.5" x14ac:dyDescent="0.25">
      <c r="A19" s="17" t="s">
        <v>37</v>
      </c>
      <c r="B19" s="18" t="s">
        <v>38</v>
      </c>
      <c r="C19" s="16" t="s">
        <v>15</v>
      </c>
      <c r="D19" s="29">
        <v>4053</v>
      </c>
      <c r="E19" s="29">
        <v>3878</v>
      </c>
      <c r="F19" s="20">
        <f t="shared" si="0"/>
        <v>175</v>
      </c>
      <c r="G19" s="21">
        <f t="shared" si="1"/>
        <v>4.5126353790613694E-2</v>
      </c>
      <c r="H19" s="22"/>
      <c r="J19" s="23">
        <v>4053</v>
      </c>
      <c r="K19" s="23">
        <v>3878</v>
      </c>
      <c r="L19" s="23">
        <f>D19-J19</f>
        <v>0</v>
      </c>
      <c r="M19" s="23">
        <f>E19-K19</f>
        <v>0</v>
      </c>
    </row>
    <row r="20" spans="1:13" ht="31.5" x14ac:dyDescent="0.25">
      <c r="A20" s="17" t="s">
        <v>39</v>
      </c>
      <c r="B20" s="34" t="s">
        <v>40</v>
      </c>
      <c r="C20" s="16" t="s">
        <v>41</v>
      </c>
      <c r="D20" s="19">
        <f>D10+D13+D21+D24</f>
        <v>9519</v>
      </c>
      <c r="E20" s="19">
        <f>E10+E13+E21+E24</f>
        <v>9334</v>
      </c>
      <c r="F20" s="20">
        <f t="shared" si="0"/>
        <v>185</v>
      </c>
      <c r="G20" s="21">
        <f t="shared" si="1"/>
        <v>1.9820012856224478E-2</v>
      </c>
      <c r="H20" s="22"/>
      <c r="J20" s="23"/>
      <c r="K20" s="23"/>
      <c r="L20" s="23"/>
      <c r="M20" s="23"/>
    </row>
    <row r="21" spans="1:13" ht="19.5" x14ac:dyDescent="0.2">
      <c r="A21" s="17" t="s">
        <v>42</v>
      </c>
      <c r="B21" s="24" t="s">
        <v>17</v>
      </c>
      <c r="C21" s="25" t="s">
        <v>41</v>
      </c>
      <c r="D21" s="30">
        <f>D22+D23</f>
        <v>1106</v>
      </c>
      <c r="E21" s="30">
        <f>E22+E23</f>
        <v>1099</v>
      </c>
      <c r="F21" s="20">
        <f t="shared" si="0"/>
        <v>7</v>
      </c>
      <c r="G21" s="21">
        <f t="shared" si="1"/>
        <v>6.3694267515923553E-3</v>
      </c>
      <c r="H21" s="22"/>
      <c r="J21" s="23"/>
      <c r="K21" s="23"/>
      <c r="L21" s="23"/>
      <c r="M21" s="23"/>
    </row>
    <row r="22" spans="1:13" ht="18.75" x14ac:dyDescent="0.2">
      <c r="A22" s="17" t="s">
        <v>43</v>
      </c>
      <c r="B22" s="27" t="s">
        <v>19</v>
      </c>
      <c r="C22" s="28" t="s">
        <v>41</v>
      </c>
      <c r="D22" s="29">
        <v>1106</v>
      </c>
      <c r="E22" s="29">
        <v>1099</v>
      </c>
      <c r="F22" s="20">
        <f t="shared" si="0"/>
        <v>7</v>
      </c>
      <c r="G22" s="21">
        <f t="shared" si="1"/>
        <v>6.3694267515923553E-3</v>
      </c>
      <c r="H22" s="22"/>
      <c r="J22" s="23">
        <v>1106</v>
      </c>
      <c r="K22" s="23">
        <v>1099</v>
      </c>
      <c r="L22" s="23">
        <f>D22-J22</f>
        <v>0</v>
      </c>
      <c r="M22" s="23">
        <f>E22-K22</f>
        <v>0</v>
      </c>
    </row>
    <row r="23" spans="1:13" ht="18.75" x14ac:dyDescent="0.2">
      <c r="A23" s="17" t="s">
        <v>44</v>
      </c>
      <c r="B23" s="27" t="s">
        <v>21</v>
      </c>
      <c r="C23" s="28" t="s">
        <v>41</v>
      </c>
      <c r="D23" s="29">
        <v>0</v>
      </c>
      <c r="E23" s="29">
        <v>0</v>
      </c>
      <c r="F23" s="20">
        <f t="shared" si="0"/>
        <v>0</v>
      </c>
      <c r="G23" s="21" t="e">
        <f t="shared" si="1"/>
        <v>#DIV/0!</v>
      </c>
      <c r="H23" s="22"/>
      <c r="J23" s="23">
        <v>0</v>
      </c>
      <c r="K23" s="23">
        <v>0</v>
      </c>
      <c r="L23" s="23">
        <f>D23-J23</f>
        <v>0</v>
      </c>
      <c r="M23" s="23">
        <f>E23-K23</f>
        <v>0</v>
      </c>
    </row>
    <row r="24" spans="1:13" ht="17.45" customHeight="1" x14ac:dyDescent="0.2">
      <c r="A24" s="17" t="s">
        <v>45</v>
      </c>
      <c r="B24" s="24" t="s">
        <v>23</v>
      </c>
      <c r="C24" s="25" t="s">
        <v>41</v>
      </c>
      <c r="D24" s="30">
        <f>D25+D26</f>
        <v>5269</v>
      </c>
      <c r="E24" s="30">
        <f>E25+E26</f>
        <v>5265</v>
      </c>
      <c r="F24" s="20">
        <f t="shared" si="0"/>
        <v>4</v>
      </c>
      <c r="G24" s="21">
        <f t="shared" si="1"/>
        <v>7.5973409306739903E-4</v>
      </c>
      <c r="H24" s="22"/>
      <c r="J24" s="23"/>
      <c r="K24" s="23"/>
      <c r="L24" s="23"/>
      <c r="M24" s="23"/>
    </row>
    <row r="25" spans="1:13" ht="18.75" x14ac:dyDescent="0.2">
      <c r="A25" s="17" t="s">
        <v>46</v>
      </c>
      <c r="B25" s="27" t="s">
        <v>19</v>
      </c>
      <c r="C25" s="28" t="s">
        <v>41</v>
      </c>
      <c r="D25" s="29">
        <v>2834</v>
      </c>
      <c r="E25" s="29">
        <v>2832</v>
      </c>
      <c r="F25" s="20">
        <f t="shared" si="0"/>
        <v>2</v>
      </c>
      <c r="G25" s="21">
        <f t="shared" si="1"/>
        <v>7.0621468926557185E-4</v>
      </c>
      <c r="H25" s="22"/>
      <c r="J25" s="23">
        <v>2834</v>
      </c>
      <c r="K25" s="23">
        <v>2832</v>
      </c>
      <c r="L25" s="23">
        <f>D25-J25</f>
        <v>0</v>
      </c>
      <c r="M25" s="23">
        <f>E25-K25</f>
        <v>0</v>
      </c>
    </row>
    <row r="26" spans="1:13" ht="18.75" x14ac:dyDescent="0.2">
      <c r="A26" s="17" t="s">
        <v>47</v>
      </c>
      <c r="B26" s="27" t="s">
        <v>21</v>
      </c>
      <c r="C26" s="28" t="s">
        <v>41</v>
      </c>
      <c r="D26" s="29">
        <v>2435</v>
      </c>
      <c r="E26" s="29">
        <v>2433</v>
      </c>
      <c r="F26" s="20">
        <f t="shared" si="0"/>
        <v>2</v>
      </c>
      <c r="G26" s="21">
        <f t="shared" si="1"/>
        <v>8.2203041512540764E-4</v>
      </c>
      <c r="H26" s="22"/>
      <c r="J26" s="23">
        <v>2435</v>
      </c>
      <c r="K26" s="23">
        <v>2433</v>
      </c>
      <c r="L26" s="23">
        <f>D26-J26</f>
        <v>0</v>
      </c>
      <c r="M26" s="23">
        <f>E26-K26</f>
        <v>0</v>
      </c>
    </row>
    <row r="27" spans="1:13" ht="47.25" x14ac:dyDescent="0.25">
      <c r="A27" s="17" t="s">
        <v>48</v>
      </c>
      <c r="B27" s="18" t="s">
        <v>49</v>
      </c>
      <c r="C27" s="16" t="s">
        <v>28</v>
      </c>
      <c r="D27" s="31">
        <f>D20/D30*100</f>
        <v>24.758758810830493</v>
      </c>
      <c r="E27" s="31">
        <f>E20/E30*100</f>
        <v>24.289580514208389</v>
      </c>
      <c r="F27" s="20">
        <f t="shared" si="0"/>
        <v>0.46917829662210409</v>
      </c>
      <c r="G27" s="21">
        <f t="shared" si="1"/>
        <v>1.9316031264831945E-2</v>
      </c>
      <c r="H27" s="22"/>
      <c r="J27" s="23"/>
      <c r="K27" s="23"/>
      <c r="L27" s="23"/>
      <c r="M27" s="23"/>
    </row>
    <row r="28" spans="1:13" ht="18.75" x14ac:dyDescent="0.25">
      <c r="A28" s="17" t="s">
        <v>50</v>
      </c>
      <c r="B28" s="32" t="s">
        <v>51</v>
      </c>
      <c r="C28" s="28" t="s">
        <v>28</v>
      </c>
      <c r="D28" s="33">
        <f>(D21+D10)/D30*100</f>
        <v>2.8766873878326007</v>
      </c>
      <c r="E28" s="33">
        <f>(E21+E10)/E30*100</f>
        <v>2.8598938274175079</v>
      </c>
      <c r="F28" s="20">
        <f t="shared" si="0"/>
        <v>1.6793560415092834E-2</v>
      </c>
      <c r="G28" s="21">
        <f t="shared" si="1"/>
        <v>5.8720922623400895E-3</v>
      </c>
      <c r="H28" s="22"/>
      <c r="J28" s="23"/>
      <c r="K28" s="23"/>
      <c r="L28" s="23"/>
      <c r="M28" s="23"/>
    </row>
    <row r="29" spans="1:13" ht="18.75" x14ac:dyDescent="0.25">
      <c r="A29" s="17" t="s">
        <v>52</v>
      </c>
      <c r="B29" s="32" t="s">
        <v>53</v>
      </c>
      <c r="C29" s="28" t="s">
        <v>28</v>
      </c>
      <c r="D29" s="33">
        <f>(D13+D24)/D30*100</f>
        <v>21.882071422997893</v>
      </c>
      <c r="E29" s="33">
        <f>(E13+E24)/E30*100</f>
        <v>21.42968668679088</v>
      </c>
      <c r="F29" s="20">
        <f t="shared" si="0"/>
        <v>0.45238473620701214</v>
      </c>
      <c r="G29" s="21">
        <f t="shared" si="1"/>
        <v>2.1110189001776636E-2</v>
      </c>
      <c r="H29" s="22"/>
      <c r="J29" s="23"/>
      <c r="K29" s="23"/>
      <c r="L29" s="23"/>
      <c r="M29" s="23"/>
    </row>
    <row r="30" spans="1:13" ht="31.5" x14ac:dyDescent="0.2">
      <c r="A30" s="17" t="s">
        <v>54</v>
      </c>
      <c r="B30" s="35" t="s">
        <v>55</v>
      </c>
      <c r="C30" s="16" t="s">
        <v>41</v>
      </c>
      <c r="D30" s="29">
        <v>38447</v>
      </c>
      <c r="E30" s="29">
        <v>38428</v>
      </c>
      <c r="F30" s="20">
        <f t="shared" si="0"/>
        <v>19</v>
      </c>
      <c r="G30" s="21">
        <f t="shared" si="1"/>
        <v>4.9443114395764098E-4</v>
      </c>
      <c r="H30" s="22"/>
      <c r="J30" s="23">
        <v>38447</v>
      </c>
      <c r="K30" s="23">
        <v>38428</v>
      </c>
      <c r="L30" s="23">
        <f>D30-J30</f>
        <v>0</v>
      </c>
      <c r="M30" s="23">
        <f>E30-K30</f>
        <v>0</v>
      </c>
    </row>
    <row r="31" spans="1:13" ht="63" x14ac:dyDescent="0.2">
      <c r="A31" s="17" t="s">
        <v>56</v>
      </c>
      <c r="B31" s="35" t="s">
        <v>57</v>
      </c>
      <c r="C31" s="16" t="s">
        <v>28</v>
      </c>
      <c r="D31" s="20">
        <f>(D33+D34)/D35*100</f>
        <v>23.848435324738212</v>
      </c>
      <c r="E31" s="20">
        <f>(E33+E34)/E35*100</f>
        <v>23.089574155653452</v>
      </c>
      <c r="F31" s="20">
        <f t="shared" si="0"/>
        <v>0.75886116908475998</v>
      </c>
      <c r="G31" s="21">
        <f t="shared" si="1"/>
        <v>3.2865966430089211E-2</v>
      </c>
      <c r="H31" s="22"/>
      <c r="J31" s="23"/>
      <c r="K31" s="23"/>
      <c r="L31" s="23"/>
      <c r="M31" s="23"/>
    </row>
    <row r="32" spans="1:13" ht="63" x14ac:dyDescent="0.2">
      <c r="A32" s="17" t="s">
        <v>58</v>
      </c>
      <c r="B32" s="35" t="s">
        <v>59</v>
      </c>
      <c r="C32" s="16" t="s">
        <v>28</v>
      </c>
      <c r="D32" s="20">
        <f>D34/D35*100</f>
        <v>17.153925307184796</v>
      </c>
      <c r="E32" s="20">
        <f>E34/E35*100</f>
        <v>16.634361233480178</v>
      </c>
      <c r="F32" s="20">
        <f t="shared" si="0"/>
        <v>0.51956407370461832</v>
      </c>
      <c r="G32" s="21">
        <f t="shared" si="1"/>
        <v>3.1234386846119788E-2</v>
      </c>
      <c r="H32" s="22"/>
      <c r="J32" s="23"/>
      <c r="K32" s="23"/>
      <c r="L32" s="23"/>
      <c r="M32" s="23"/>
    </row>
    <row r="33" spans="1:13" ht="31.5" x14ac:dyDescent="0.2">
      <c r="A33" s="17" t="s">
        <v>60</v>
      </c>
      <c r="B33" s="35" t="s">
        <v>61</v>
      </c>
      <c r="C33" s="28" t="s">
        <v>41</v>
      </c>
      <c r="D33" s="29">
        <v>1106</v>
      </c>
      <c r="E33" s="29">
        <v>1099</v>
      </c>
      <c r="F33" s="20">
        <f t="shared" si="0"/>
        <v>7</v>
      </c>
      <c r="G33" s="21">
        <f t="shared" si="1"/>
        <v>6.3694267515923553E-3</v>
      </c>
      <c r="H33" s="22"/>
      <c r="J33" s="23">
        <v>1106</v>
      </c>
      <c r="K33" s="23">
        <v>1099</v>
      </c>
      <c r="L33" s="23">
        <f t="shared" ref="L33:M36" si="2">D33-J33</f>
        <v>0</v>
      </c>
      <c r="M33" s="23">
        <f t="shared" si="2"/>
        <v>0</v>
      </c>
    </row>
    <row r="34" spans="1:13" ht="31.5" x14ac:dyDescent="0.2">
      <c r="A34" s="17" t="s">
        <v>62</v>
      </c>
      <c r="B34" s="35" t="s">
        <v>63</v>
      </c>
      <c r="C34" s="28" t="s">
        <v>41</v>
      </c>
      <c r="D34" s="29">
        <v>2834</v>
      </c>
      <c r="E34" s="29">
        <v>2832</v>
      </c>
      <c r="F34" s="20">
        <f t="shared" si="0"/>
        <v>2</v>
      </c>
      <c r="G34" s="21">
        <f t="shared" si="1"/>
        <v>7.0621468926557185E-4</v>
      </c>
      <c r="H34" s="22"/>
      <c r="J34" s="23">
        <v>2834</v>
      </c>
      <c r="K34" s="23">
        <v>2832</v>
      </c>
      <c r="L34" s="23">
        <f t="shared" si="2"/>
        <v>0</v>
      </c>
      <c r="M34" s="23">
        <f t="shared" si="2"/>
        <v>0</v>
      </c>
    </row>
    <row r="35" spans="1:13" ht="48" customHeight="1" x14ac:dyDescent="0.2">
      <c r="A35" s="17" t="s">
        <v>64</v>
      </c>
      <c r="B35" s="35" t="s">
        <v>65</v>
      </c>
      <c r="C35" s="28" t="s">
        <v>41</v>
      </c>
      <c r="D35" s="29">
        <v>16521</v>
      </c>
      <c r="E35" s="29">
        <v>17025</v>
      </c>
      <c r="F35" s="20">
        <f t="shared" si="0"/>
        <v>-504</v>
      </c>
      <c r="G35" s="21">
        <f t="shared" si="1"/>
        <v>-2.9603524229074862E-2</v>
      </c>
      <c r="H35" s="22" t="s">
        <v>111</v>
      </c>
      <c r="J35" s="23">
        <v>16521</v>
      </c>
      <c r="K35" s="23">
        <v>17025</v>
      </c>
      <c r="L35" s="23">
        <f t="shared" si="2"/>
        <v>0</v>
      </c>
      <c r="M35" s="23">
        <f t="shared" si="2"/>
        <v>0</v>
      </c>
    </row>
    <row r="36" spans="1:13" ht="31.5" x14ac:dyDescent="0.2">
      <c r="A36" s="17" t="s">
        <v>66</v>
      </c>
      <c r="B36" s="35" t="s">
        <v>67</v>
      </c>
      <c r="C36" s="16" t="s">
        <v>41</v>
      </c>
      <c r="D36" s="29">
        <v>98946</v>
      </c>
      <c r="E36" s="29">
        <v>98940</v>
      </c>
      <c r="F36" s="20">
        <f t="shared" si="0"/>
        <v>6</v>
      </c>
      <c r="G36" s="21">
        <f t="shared" si="1"/>
        <v>6.0642813826561337E-5</v>
      </c>
      <c r="H36" s="22"/>
      <c r="J36" s="23">
        <v>98946</v>
      </c>
      <c r="K36" s="23">
        <v>98940</v>
      </c>
      <c r="L36" s="23">
        <f t="shared" si="2"/>
        <v>0</v>
      </c>
      <c r="M36" s="23">
        <f t="shared" si="2"/>
        <v>0</v>
      </c>
    </row>
    <row r="37" spans="1:13" ht="18.75" x14ac:dyDescent="0.25">
      <c r="A37" s="17" t="s">
        <v>68</v>
      </c>
      <c r="B37" s="18" t="s">
        <v>69</v>
      </c>
      <c r="C37" s="16" t="s">
        <v>70</v>
      </c>
      <c r="D37" s="20">
        <f>D38+D41</f>
        <v>5805.7999999999993</v>
      </c>
      <c r="E37" s="20">
        <f>E38+E41</f>
        <v>5540</v>
      </c>
      <c r="F37" s="20">
        <f t="shared" si="0"/>
        <v>265.79999999999927</v>
      </c>
      <c r="G37" s="21">
        <f t="shared" si="1"/>
        <v>4.7978339350180477E-2</v>
      </c>
      <c r="H37" s="22"/>
      <c r="J37" s="23"/>
      <c r="K37" s="23"/>
      <c r="L37" s="23"/>
      <c r="M37" s="23"/>
    </row>
    <row r="38" spans="1:13" ht="19.5" x14ac:dyDescent="0.2">
      <c r="A38" s="17" t="s">
        <v>71</v>
      </c>
      <c r="B38" s="24" t="s">
        <v>17</v>
      </c>
      <c r="C38" s="25" t="s">
        <v>70</v>
      </c>
      <c r="D38" s="36">
        <f>D39+D40</f>
        <v>1698.6</v>
      </c>
      <c r="E38" s="36">
        <f>E39+E40</f>
        <v>1620.8</v>
      </c>
      <c r="F38" s="20">
        <f t="shared" si="0"/>
        <v>77.799999999999955</v>
      </c>
      <c r="G38" s="21">
        <f t="shared" si="1"/>
        <v>4.800098716683121E-2</v>
      </c>
      <c r="H38" s="22"/>
      <c r="J38" s="23"/>
      <c r="K38" s="23"/>
      <c r="L38" s="23"/>
      <c r="M38" s="23"/>
    </row>
    <row r="39" spans="1:13" ht="18.75" x14ac:dyDescent="0.3">
      <c r="A39" s="17" t="s">
        <v>72</v>
      </c>
      <c r="B39" s="27" t="s">
        <v>19</v>
      </c>
      <c r="C39" s="28" t="s">
        <v>70</v>
      </c>
      <c r="D39" s="37">
        <v>1698.6</v>
      </c>
      <c r="E39" s="37">
        <v>1620.8</v>
      </c>
      <c r="F39" s="20">
        <f t="shared" ref="F39:F70" si="3">D39-E39</f>
        <v>77.799999999999955</v>
      </c>
      <c r="G39" s="21">
        <f t="shared" ref="G39:G58" si="4">D39/E39-1</f>
        <v>4.800098716683121E-2</v>
      </c>
      <c r="H39" s="22"/>
      <c r="J39" s="23">
        <v>1698.6</v>
      </c>
      <c r="K39" s="23">
        <v>1620.8</v>
      </c>
      <c r="L39" s="23">
        <f>D39-J39</f>
        <v>0</v>
      </c>
      <c r="M39" s="23">
        <f>E39-K39</f>
        <v>0</v>
      </c>
    </row>
    <row r="40" spans="1:13" ht="18.75" x14ac:dyDescent="0.2">
      <c r="A40" s="17" t="s">
        <v>73</v>
      </c>
      <c r="B40" s="27" t="s">
        <v>21</v>
      </c>
      <c r="C40" s="28" t="s">
        <v>70</v>
      </c>
      <c r="D40" s="38">
        <v>0</v>
      </c>
      <c r="E40" s="38">
        <v>0</v>
      </c>
      <c r="F40" s="20">
        <f t="shared" si="3"/>
        <v>0</v>
      </c>
      <c r="G40" s="21" t="e">
        <f t="shared" si="4"/>
        <v>#DIV/0!</v>
      </c>
      <c r="H40" s="22"/>
      <c r="J40" s="23">
        <v>0</v>
      </c>
      <c r="K40" s="23">
        <v>0</v>
      </c>
      <c r="L40" s="23">
        <f>D40-J40</f>
        <v>0</v>
      </c>
      <c r="M40" s="23">
        <f>E40-K40</f>
        <v>0</v>
      </c>
    </row>
    <row r="41" spans="1:13" ht="19.5" x14ac:dyDescent="0.2">
      <c r="A41" s="17" t="s">
        <v>74</v>
      </c>
      <c r="B41" s="24" t="s">
        <v>23</v>
      </c>
      <c r="C41" s="25" t="s">
        <v>70</v>
      </c>
      <c r="D41" s="36">
        <f>D42+D43</f>
        <v>4107.2</v>
      </c>
      <c r="E41" s="36">
        <f>E42+E43</f>
        <v>3919.2</v>
      </c>
      <c r="F41" s="20">
        <f t="shared" si="3"/>
        <v>188</v>
      </c>
      <c r="G41" s="21">
        <f t="shared" si="4"/>
        <v>4.7968973259848946E-2</v>
      </c>
      <c r="H41" s="22"/>
      <c r="J41" s="23"/>
      <c r="K41" s="23"/>
      <c r="L41" s="23"/>
      <c r="M41" s="23"/>
    </row>
    <row r="42" spans="1:13" ht="18.75" x14ac:dyDescent="0.2">
      <c r="A42" s="17" t="s">
        <v>75</v>
      </c>
      <c r="B42" s="27" t="s">
        <v>19</v>
      </c>
      <c r="C42" s="28" t="s">
        <v>70</v>
      </c>
      <c r="D42" s="29">
        <v>2835.4</v>
      </c>
      <c r="E42" s="29">
        <v>2705.6</v>
      </c>
      <c r="F42" s="20">
        <f t="shared" si="3"/>
        <v>129.80000000000018</v>
      </c>
      <c r="G42" s="21">
        <f t="shared" si="4"/>
        <v>4.79745712596098E-2</v>
      </c>
      <c r="H42" s="22"/>
      <c r="J42" s="23">
        <v>2835.4</v>
      </c>
      <c r="K42" s="23">
        <v>2705.6</v>
      </c>
      <c r="L42" s="23">
        <f>D42-J42</f>
        <v>0</v>
      </c>
      <c r="M42" s="23">
        <f>E42-K42</f>
        <v>0</v>
      </c>
    </row>
    <row r="43" spans="1:13" ht="18.75" x14ac:dyDescent="0.2">
      <c r="A43" s="17" t="s">
        <v>76</v>
      </c>
      <c r="B43" s="27" t="s">
        <v>21</v>
      </c>
      <c r="C43" s="28" t="s">
        <v>70</v>
      </c>
      <c r="D43" s="29">
        <v>1271.8</v>
      </c>
      <c r="E43" s="29">
        <v>1213.5999999999999</v>
      </c>
      <c r="F43" s="20">
        <f t="shared" si="3"/>
        <v>58.200000000000045</v>
      </c>
      <c r="G43" s="21">
        <f t="shared" si="4"/>
        <v>4.7956493078444407E-2</v>
      </c>
      <c r="H43" s="22"/>
      <c r="J43" s="23">
        <v>1271.8</v>
      </c>
      <c r="K43" s="23">
        <v>1213.5999999999999</v>
      </c>
      <c r="L43" s="23">
        <f>D43-J43</f>
        <v>0</v>
      </c>
      <c r="M43" s="23">
        <f>E43-K43</f>
        <v>0</v>
      </c>
    </row>
    <row r="44" spans="1:13" ht="47.25" x14ac:dyDescent="0.25">
      <c r="A44" s="17" t="s">
        <v>77</v>
      </c>
      <c r="B44" s="18" t="s">
        <v>78</v>
      </c>
      <c r="C44" s="16" t="s">
        <v>28</v>
      </c>
      <c r="D44" s="31">
        <f>D37/D47*100</f>
        <v>32.041899842158124</v>
      </c>
      <c r="E44" s="31">
        <f>E37/E47*100</f>
        <v>32.041827887957709</v>
      </c>
      <c r="F44" s="20">
        <f t="shared" si="3"/>
        <v>7.1954200414836578E-5</v>
      </c>
      <c r="G44" s="21">
        <f t="shared" si="4"/>
        <v>2.2456334471954165E-6</v>
      </c>
      <c r="H44" s="22"/>
      <c r="J44" s="23"/>
      <c r="K44" s="23"/>
      <c r="L44" s="23"/>
      <c r="M44" s="23"/>
    </row>
    <row r="45" spans="1:13" ht="18.75" x14ac:dyDescent="0.25">
      <c r="A45" s="17" t="s">
        <v>79</v>
      </c>
      <c r="B45" s="32" t="s">
        <v>80</v>
      </c>
      <c r="C45" s="28" t="s">
        <v>28</v>
      </c>
      <c r="D45" s="33">
        <f>D38/D47*100</f>
        <v>9.3744825987615457</v>
      </c>
      <c r="E45" s="33">
        <f>E38/E47*100</f>
        <v>9.3742589604335471</v>
      </c>
      <c r="F45" s="20">
        <f t="shared" si="3"/>
        <v>2.2363832799854322E-4</v>
      </c>
      <c r="G45" s="21">
        <f t="shared" si="4"/>
        <v>2.3856640716024557E-5</v>
      </c>
      <c r="H45" s="22"/>
      <c r="J45" s="23"/>
      <c r="K45" s="23"/>
      <c r="L45" s="23"/>
      <c r="M45" s="23"/>
    </row>
    <row r="46" spans="1:13" ht="18.75" x14ac:dyDescent="0.25">
      <c r="A46" s="17" t="s">
        <v>81</v>
      </c>
      <c r="B46" s="32" t="s">
        <v>82</v>
      </c>
      <c r="C46" s="28" t="s">
        <v>28</v>
      </c>
      <c r="D46" s="33">
        <f>D41/D47*100</f>
        <v>22.667417243396578</v>
      </c>
      <c r="E46" s="33">
        <f>E41/E47*100</f>
        <v>22.667568927524158</v>
      </c>
      <c r="F46" s="20">
        <f t="shared" si="3"/>
        <v>-1.5168412758015393E-4</v>
      </c>
      <c r="G46" s="21">
        <f t="shared" si="4"/>
        <v>-6.6916804384309359E-6</v>
      </c>
      <c r="H46" s="22" t="s">
        <v>113</v>
      </c>
      <c r="J46" s="23"/>
      <c r="K46" s="23"/>
      <c r="L46" s="23"/>
      <c r="M46" s="23"/>
    </row>
    <row r="47" spans="1:13" ht="31.5" x14ac:dyDescent="0.2">
      <c r="A47" s="17" t="s">
        <v>83</v>
      </c>
      <c r="B47" s="35" t="s">
        <v>84</v>
      </c>
      <c r="C47" s="16" t="s">
        <v>70</v>
      </c>
      <c r="D47" s="29">
        <v>18119.400000000001</v>
      </c>
      <c r="E47" s="29">
        <v>17289.900000000001</v>
      </c>
      <c r="F47" s="20">
        <f t="shared" si="3"/>
        <v>829.5</v>
      </c>
      <c r="G47" s="21">
        <f t="shared" si="4"/>
        <v>4.7975985980254432E-2</v>
      </c>
      <c r="H47" s="22"/>
      <c r="J47" s="23">
        <v>18119.400000000001</v>
      </c>
      <c r="K47" s="23">
        <v>17289.900000000001</v>
      </c>
      <c r="L47" s="23">
        <f>D47-J47</f>
        <v>0</v>
      </c>
      <c r="M47" s="23">
        <f>E47-K47</f>
        <v>0</v>
      </c>
    </row>
    <row r="48" spans="1:13" ht="31.5" x14ac:dyDescent="0.25">
      <c r="A48" s="17" t="s">
        <v>85</v>
      </c>
      <c r="B48" s="18" t="s">
        <v>86</v>
      </c>
      <c r="C48" s="16" t="s">
        <v>70</v>
      </c>
      <c r="D48" s="20">
        <f>D49+D52</f>
        <v>230.9</v>
      </c>
      <c r="E48" s="20">
        <f>E49+E52</f>
        <v>229.9</v>
      </c>
      <c r="F48" s="20">
        <f t="shared" si="3"/>
        <v>1</v>
      </c>
      <c r="G48" s="21">
        <f t="shared" si="4"/>
        <v>4.3497172683775176E-3</v>
      </c>
      <c r="H48" s="22"/>
      <c r="J48" s="23"/>
      <c r="K48" s="23"/>
      <c r="L48" s="23"/>
      <c r="M48" s="23"/>
    </row>
    <row r="49" spans="1:13" ht="19.5" x14ac:dyDescent="0.2">
      <c r="A49" s="17" t="s">
        <v>87</v>
      </c>
      <c r="B49" s="24" t="s">
        <v>17</v>
      </c>
      <c r="C49" s="25" t="s">
        <v>70</v>
      </c>
      <c r="D49" s="36">
        <f>D50+D51</f>
        <v>121</v>
      </c>
      <c r="E49" s="36">
        <f>E50+E51</f>
        <v>121</v>
      </c>
      <c r="F49" s="20">
        <f t="shared" si="3"/>
        <v>0</v>
      </c>
      <c r="G49" s="21">
        <f t="shared" si="4"/>
        <v>0</v>
      </c>
      <c r="H49" s="22"/>
      <c r="J49" s="23"/>
      <c r="K49" s="23"/>
      <c r="L49" s="23"/>
      <c r="M49" s="23"/>
    </row>
    <row r="50" spans="1:13" ht="18.75" x14ac:dyDescent="0.2">
      <c r="A50" s="17" t="s">
        <v>88</v>
      </c>
      <c r="B50" s="27" t="s">
        <v>19</v>
      </c>
      <c r="C50" s="28" t="s">
        <v>70</v>
      </c>
      <c r="D50" s="29">
        <v>121</v>
      </c>
      <c r="E50" s="29">
        <v>121</v>
      </c>
      <c r="F50" s="20">
        <f t="shared" si="3"/>
        <v>0</v>
      </c>
      <c r="G50" s="21">
        <f t="shared" si="4"/>
        <v>0</v>
      </c>
      <c r="H50" s="22"/>
      <c r="J50" s="23">
        <v>121</v>
      </c>
      <c r="K50" s="23">
        <v>121</v>
      </c>
      <c r="L50" s="23">
        <f>D50-J50</f>
        <v>0</v>
      </c>
      <c r="M50" s="23">
        <f>E50-K50</f>
        <v>0</v>
      </c>
    </row>
    <row r="51" spans="1:13" ht="18.75" x14ac:dyDescent="0.2">
      <c r="A51" s="17" t="s">
        <v>89</v>
      </c>
      <c r="B51" s="27" t="s">
        <v>21</v>
      </c>
      <c r="C51" s="28" t="s">
        <v>70</v>
      </c>
      <c r="D51" s="29">
        <v>0</v>
      </c>
      <c r="E51" s="29">
        <v>0</v>
      </c>
      <c r="F51" s="20">
        <f t="shared" si="3"/>
        <v>0</v>
      </c>
      <c r="G51" s="21" t="e">
        <f t="shared" si="4"/>
        <v>#DIV/0!</v>
      </c>
      <c r="H51" s="22"/>
      <c r="J51" s="23">
        <v>0</v>
      </c>
      <c r="K51" s="23">
        <v>0</v>
      </c>
      <c r="L51" s="23">
        <f>D51-J51</f>
        <v>0</v>
      </c>
      <c r="M51" s="23">
        <f>E51-K51</f>
        <v>0</v>
      </c>
    </row>
    <row r="52" spans="1:13" ht="19.5" x14ac:dyDescent="0.2">
      <c r="A52" s="17" t="s">
        <v>90</v>
      </c>
      <c r="B52" s="24" t="s">
        <v>23</v>
      </c>
      <c r="C52" s="25" t="s">
        <v>70</v>
      </c>
      <c r="D52" s="36">
        <f>D53+D54</f>
        <v>109.9</v>
      </c>
      <c r="E52" s="36">
        <f>E53+E54</f>
        <v>108.9</v>
      </c>
      <c r="F52" s="20">
        <f t="shared" si="3"/>
        <v>1</v>
      </c>
      <c r="G52" s="21">
        <f t="shared" si="4"/>
        <v>9.1827364554637469E-3</v>
      </c>
      <c r="H52" s="22"/>
      <c r="J52" s="23"/>
      <c r="K52" s="23"/>
      <c r="L52" s="23"/>
      <c r="M52" s="23"/>
    </row>
    <row r="53" spans="1:13" ht="18.75" x14ac:dyDescent="0.2">
      <c r="A53" s="17" t="s">
        <v>91</v>
      </c>
      <c r="B53" s="27" t="s">
        <v>19</v>
      </c>
      <c r="C53" s="28" t="s">
        <v>70</v>
      </c>
      <c r="D53" s="29">
        <v>85</v>
      </c>
      <c r="E53" s="29">
        <v>84.3</v>
      </c>
      <c r="F53" s="20">
        <f t="shared" si="3"/>
        <v>0.70000000000000284</v>
      </c>
      <c r="G53" s="21">
        <f t="shared" si="4"/>
        <v>8.3036773428233346E-3</v>
      </c>
      <c r="H53" s="22"/>
      <c r="J53" s="23">
        <v>85</v>
      </c>
      <c r="K53" s="23">
        <v>84.3</v>
      </c>
      <c r="L53" s="23">
        <f>D53-J53</f>
        <v>0</v>
      </c>
      <c r="M53" s="23">
        <f>E53-K53</f>
        <v>0</v>
      </c>
    </row>
    <row r="54" spans="1:13" ht="18.75" x14ac:dyDescent="0.2">
      <c r="A54" s="17" t="s">
        <v>92</v>
      </c>
      <c r="B54" s="27" t="s">
        <v>21</v>
      </c>
      <c r="C54" s="28" t="s">
        <v>70</v>
      </c>
      <c r="D54" s="29">
        <v>24.9</v>
      </c>
      <c r="E54" s="29">
        <v>24.6</v>
      </c>
      <c r="F54" s="20">
        <f t="shared" si="3"/>
        <v>0.29999999999999716</v>
      </c>
      <c r="G54" s="21">
        <f t="shared" si="4"/>
        <v>1.2195121951219301E-2</v>
      </c>
      <c r="H54" s="22"/>
      <c r="J54" s="23">
        <v>24.9</v>
      </c>
      <c r="K54" s="23">
        <v>24.6</v>
      </c>
      <c r="L54" s="23">
        <f>D54-J54</f>
        <v>0</v>
      </c>
      <c r="M54" s="23">
        <f>E54-K54</f>
        <v>0</v>
      </c>
    </row>
    <row r="55" spans="1:13" ht="31.5" x14ac:dyDescent="0.25">
      <c r="A55" s="17" t="s">
        <v>93</v>
      </c>
      <c r="B55" s="39" t="s">
        <v>94</v>
      </c>
      <c r="C55" s="40" t="s">
        <v>95</v>
      </c>
      <c r="D55" s="41">
        <v>288983124.26999998</v>
      </c>
      <c r="E55" s="42">
        <v>289399155.26999998</v>
      </c>
      <c r="F55" s="20">
        <f t="shared" si="3"/>
        <v>-416031</v>
      </c>
      <c r="G55" s="21">
        <f t="shared" si="4"/>
        <v>-1.4375681214821023E-3</v>
      </c>
      <c r="H55" s="22" t="s">
        <v>112</v>
      </c>
      <c r="J55" s="23">
        <v>0</v>
      </c>
      <c r="K55" s="23">
        <v>0</v>
      </c>
      <c r="L55" s="23"/>
      <c r="M55" s="23"/>
    </row>
    <row r="56" spans="1:13" ht="63" x14ac:dyDescent="0.25">
      <c r="A56" s="17" t="s">
        <v>96</v>
      </c>
      <c r="B56" s="43" t="s">
        <v>97</v>
      </c>
      <c r="C56" s="40" t="s">
        <v>95</v>
      </c>
      <c r="D56" s="20">
        <f>D57+D58</f>
        <v>10000</v>
      </c>
      <c r="E56" s="19">
        <f>E57+E58</f>
        <v>0</v>
      </c>
      <c r="F56" s="20">
        <f t="shared" si="3"/>
        <v>10000</v>
      </c>
      <c r="G56" s="21" t="e">
        <f t="shared" si="4"/>
        <v>#DIV/0!</v>
      </c>
      <c r="H56" s="22"/>
      <c r="J56" s="23"/>
      <c r="K56" s="23"/>
      <c r="L56" s="23"/>
      <c r="M56" s="23"/>
    </row>
    <row r="57" spans="1:13" ht="47.25" x14ac:dyDescent="0.25">
      <c r="A57" s="17" t="s">
        <v>98</v>
      </c>
      <c r="B57" s="44" t="s">
        <v>99</v>
      </c>
      <c r="C57" s="40" t="s">
        <v>95</v>
      </c>
      <c r="D57" s="45">
        <v>10000</v>
      </c>
      <c r="E57" s="46">
        <v>0</v>
      </c>
      <c r="F57" s="20">
        <f t="shared" si="3"/>
        <v>10000</v>
      </c>
      <c r="G57" s="21" t="e">
        <f t="shared" si="4"/>
        <v>#DIV/0!</v>
      </c>
      <c r="H57" s="22"/>
      <c r="J57" s="23">
        <v>0</v>
      </c>
      <c r="K57" s="23">
        <v>0</v>
      </c>
      <c r="L57" s="23"/>
      <c r="M57" s="23"/>
    </row>
    <row r="58" spans="1:13" ht="31.5" x14ac:dyDescent="0.25">
      <c r="A58" s="17" t="s">
        <v>100</v>
      </c>
      <c r="B58" s="44" t="s">
        <v>101</v>
      </c>
      <c r="C58" s="40" t="s">
        <v>95</v>
      </c>
      <c r="D58" s="38">
        <v>0</v>
      </c>
      <c r="E58" s="29">
        <v>0</v>
      </c>
      <c r="F58" s="20">
        <f t="shared" si="3"/>
        <v>0</v>
      </c>
      <c r="G58" s="21" t="e">
        <f t="shared" si="4"/>
        <v>#DIV/0!</v>
      </c>
      <c r="H58" s="22"/>
      <c r="J58" s="23">
        <v>0</v>
      </c>
      <c r="K58" s="23">
        <v>0</v>
      </c>
      <c r="L58" s="23"/>
      <c r="M58" s="23"/>
    </row>
    <row r="59" spans="1:13" x14ac:dyDescent="0.2">
      <c r="B59" s="47"/>
      <c r="C59" s="48"/>
      <c r="D59" s="48"/>
      <c r="E59" s="48"/>
      <c r="F59" s="48"/>
      <c r="G59" s="48"/>
    </row>
    <row r="60" spans="1:13" ht="31.5" x14ac:dyDescent="0.25">
      <c r="B60" s="49" t="s">
        <v>102</v>
      </c>
      <c r="C60" s="50"/>
      <c r="D60" s="51"/>
      <c r="E60" s="50"/>
      <c r="F60" s="52"/>
      <c r="G60" s="52"/>
    </row>
    <row r="61" spans="1:13" x14ac:dyDescent="0.2">
      <c r="B61" s="53"/>
      <c r="C61" s="54"/>
      <c r="D61" s="55" t="s">
        <v>103</v>
      </c>
      <c r="E61" s="55"/>
      <c r="F61" s="56" t="s">
        <v>104</v>
      </c>
      <c r="G61" s="56" t="s">
        <v>104</v>
      </c>
    </row>
    <row r="62" spans="1:13" x14ac:dyDescent="0.2">
      <c r="B62" s="53" t="s">
        <v>105</v>
      </c>
      <c r="C62" s="55"/>
      <c r="D62" s="55"/>
      <c r="E62" s="55"/>
      <c r="F62" s="55"/>
      <c r="G62" s="55"/>
    </row>
    <row r="63" spans="1:13" x14ac:dyDescent="0.2">
      <c r="B63" s="53" t="s">
        <v>106</v>
      </c>
      <c r="C63" s="55"/>
      <c r="D63" s="55"/>
      <c r="E63" s="55"/>
      <c r="F63" s="55"/>
      <c r="G63" s="55"/>
    </row>
    <row r="64" spans="1:13" x14ac:dyDescent="0.2">
      <c r="B64" s="57"/>
      <c r="C64" s="48"/>
      <c r="D64" s="48"/>
      <c r="E64" s="48"/>
      <c r="F64" s="48"/>
      <c r="G64" s="48"/>
    </row>
    <row r="65" spans="2:7" ht="15.75" x14ac:dyDescent="0.2">
      <c r="B65" s="58" t="s">
        <v>107</v>
      </c>
      <c r="C65" s="58"/>
      <c r="D65" s="58"/>
      <c r="E65" s="58"/>
      <c r="F65" s="58"/>
      <c r="G65" s="58"/>
    </row>
    <row r="66" spans="2:7" ht="17.25" customHeight="1" x14ac:dyDescent="0.2">
      <c r="B66" s="1" t="s">
        <v>108</v>
      </c>
      <c r="C66" s="1"/>
      <c r="D66" s="1"/>
      <c r="E66" s="1"/>
      <c r="F66" s="1"/>
      <c r="G66" s="59"/>
    </row>
    <row r="67" spans="2:7" ht="15.75" x14ac:dyDescent="0.2">
      <c r="B67" s="60" t="s">
        <v>109</v>
      </c>
      <c r="C67" s="61"/>
      <c r="D67" s="61"/>
      <c r="E67" s="61"/>
      <c r="F67" s="61"/>
      <c r="G67" s="61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scale="50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251</cp:revision>
  <cp:lastPrinted>2018-05-04T04:52:36Z</cp:lastPrinted>
  <dcterms:created xsi:type="dcterms:W3CDTF">2017-01-20T15:44:22Z</dcterms:created>
  <dcterms:modified xsi:type="dcterms:W3CDTF">2018-05-04T04:53:57Z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