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definedNames>
    <definedName name="_xlnm.Print_Area" localSheetId="0">'Приложение 2'!$A$1:$G$67</definedName>
  </definedName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G56" i="1"/>
  <c r="E56" i="1"/>
  <c r="D56" i="1"/>
  <c r="F56" i="1" s="1"/>
  <c r="G55" i="1"/>
  <c r="F55" i="1"/>
  <c r="G54" i="1"/>
  <c r="F54" i="1"/>
  <c r="G53" i="1"/>
  <c r="F53" i="1"/>
  <c r="E52" i="1"/>
  <c r="D52" i="1"/>
  <c r="G52" i="1" s="1"/>
  <c r="G51" i="1"/>
  <c r="F51" i="1"/>
  <c r="G50" i="1"/>
  <c r="F50" i="1"/>
  <c r="E49" i="1"/>
  <c r="D49" i="1"/>
  <c r="G49" i="1" s="1"/>
  <c r="E48" i="1"/>
  <c r="D48" i="1"/>
  <c r="G48" i="1" s="1"/>
  <c r="G47" i="1"/>
  <c r="F47" i="1"/>
  <c r="G43" i="1"/>
  <c r="F43" i="1"/>
  <c r="G42" i="1"/>
  <c r="F42" i="1"/>
  <c r="E41" i="1"/>
  <c r="E46" i="1" s="1"/>
  <c r="D41" i="1"/>
  <c r="G41" i="1" s="1"/>
  <c r="G40" i="1"/>
  <c r="F40" i="1"/>
  <c r="G39" i="1"/>
  <c r="F39" i="1"/>
  <c r="E38" i="1"/>
  <c r="E45" i="1" s="1"/>
  <c r="D38" i="1"/>
  <c r="G38" i="1" s="1"/>
  <c r="E37" i="1"/>
  <c r="E44" i="1" s="1"/>
  <c r="D37" i="1"/>
  <c r="G37" i="1" s="1"/>
  <c r="G36" i="1"/>
  <c r="F36" i="1"/>
  <c r="G35" i="1"/>
  <c r="F35" i="1"/>
  <c r="G34" i="1"/>
  <c r="F34" i="1"/>
  <c r="G33" i="1"/>
  <c r="F33" i="1"/>
  <c r="E32" i="1"/>
  <c r="D32" i="1"/>
  <c r="G32" i="1" s="1"/>
  <c r="E31" i="1"/>
  <c r="D31" i="1"/>
  <c r="G31" i="1" s="1"/>
  <c r="G30" i="1"/>
  <c r="F30" i="1"/>
  <c r="G26" i="1"/>
  <c r="F26" i="1"/>
  <c r="G25" i="1"/>
  <c r="F25" i="1"/>
  <c r="E24" i="1"/>
  <c r="E29" i="1" s="1"/>
  <c r="D24" i="1"/>
  <c r="G24" i="1" s="1"/>
  <c r="G23" i="1"/>
  <c r="F23" i="1"/>
  <c r="G22" i="1"/>
  <c r="F22" i="1"/>
  <c r="E21" i="1"/>
  <c r="E28" i="1" s="1"/>
  <c r="D21" i="1"/>
  <c r="G21" i="1" s="1"/>
  <c r="E20" i="1"/>
  <c r="E27" i="1" s="1"/>
  <c r="D20" i="1"/>
  <c r="G20" i="1" s="1"/>
  <c r="G19" i="1"/>
  <c r="F19" i="1"/>
  <c r="G13" i="1"/>
  <c r="F13" i="1"/>
  <c r="G12" i="1"/>
  <c r="F12" i="1"/>
  <c r="E11" i="1"/>
  <c r="E16" i="1" s="1"/>
  <c r="D11" i="1"/>
  <c r="G11" i="1" s="1"/>
  <c r="G10" i="1"/>
  <c r="F10" i="1"/>
  <c r="G9" i="1"/>
  <c r="F9" i="1"/>
  <c r="E8" i="1"/>
  <c r="E15" i="1" s="1"/>
  <c r="D8" i="1"/>
  <c r="G8" i="1" s="1"/>
  <c r="E7" i="1"/>
  <c r="E18" i="1" s="1"/>
  <c r="D7" i="1"/>
  <c r="G7" i="1" s="1"/>
  <c r="F52" i="1" l="1"/>
  <c r="D14" i="1"/>
  <c r="D15" i="1"/>
  <c r="D16" i="1"/>
  <c r="D17" i="1"/>
  <c r="D18" i="1"/>
  <c r="D27" i="1"/>
  <c r="D28" i="1"/>
  <c r="D29" i="1"/>
  <c r="D44" i="1"/>
  <c r="D45" i="1"/>
  <c r="D46" i="1"/>
  <c r="E14" i="1"/>
  <c r="E17" i="1"/>
  <c r="F7" i="1"/>
  <c r="F8" i="1"/>
  <c r="F11" i="1"/>
  <c r="F20" i="1"/>
  <c r="F21" i="1"/>
  <c r="F24" i="1"/>
  <c r="F31" i="1"/>
  <c r="F32" i="1"/>
  <c r="F37" i="1"/>
  <c r="F38" i="1"/>
  <c r="F41" i="1"/>
  <c r="F48" i="1"/>
  <c r="F49" i="1"/>
  <c r="G44" i="1" l="1"/>
  <c r="F44" i="1"/>
  <c r="G18" i="1"/>
  <c r="F18" i="1"/>
  <c r="G14" i="1"/>
  <c r="F14" i="1"/>
  <c r="G29" i="1"/>
  <c r="F29" i="1"/>
  <c r="G17" i="1"/>
  <c r="F17" i="1"/>
  <c r="G46" i="1"/>
  <c r="F46" i="1"/>
  <c r="G28" i="1"/>
  <c r="F28" i="1"/>
  <c r="G16" i="1"/>
  <c r="F16" i="1"/>
  <c r="G45" i="1"/>
  <c r="F45" i="1"/>
  <c r="G27" i="1"/>
  <c r="F27" i="1"/>
  <c r="G15" i="1"/>
  <c r="F15" i="1"/>
</calcChain>
</file>

<file path=xl/sharedStrings.xml><?xml version="1.0" encoding="utf-8"?>
<sst xmlns="http://schemas.openxmlformats.org/spreadsheetml/2006/main" count="172" uniqueCount="104">
  <si>
    <t>Приложение № 2
к письму департамента от
__________№_____________</t>
  </si>
  <si>
    <t xml:space="preserve">  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</si>
  <si>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</si>
  <si>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</si>
  <si>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</si>
  <si>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</si>
  <si>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</si>
  <si>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</si>
  <si>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</si>
  <si>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</si>
  <si>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</si>
  <si>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</si>
  <si>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</si>
  <si>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</si>
  <si>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</si>
  <si>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</si>
  <si>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</si>
  <si>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</si>
  <si>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</si>
  <si>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</si>
  <si>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</si>
  <si>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</si>
  <si>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</si>
  <si>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</si>
  <si>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</si>
  <si>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</si>
  <si>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</si>
  <si>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</si>
  <si>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</si>
  <si>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</si>
  <si>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</si>
  <si>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</si>
  <si>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</si>
  <si>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</si>
  <si>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</si>
  <si>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</si>
  <si>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</si>
  <si>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</si>
  <si>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</si>
  <si>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</si>
  <si>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</si>
  <si>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</si>
  <si>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</si>
  <si>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</si>
  <si>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</si>
  <si>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</si>
  <si>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</si>
  <si>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</si>
  <si>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</si>
  <si>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</si>
  <si>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</si>
  <si>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</si>
  <si>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</si>
  <si>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</si>
  <si>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</si>
  <si>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</si>
  <si>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</si>
  <si>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</si>
  <si>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</si>
  <si>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</si>
  <si>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</si>
  <si>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</si>
  <si>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</si>
  <si>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</si>
  <si>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</si>
  <si>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</si>
  <si>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</si>
  <si>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</si>
  <si>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</si>
  <si>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</si>
  <si>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</si>
  <si>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</si>
  <si>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</si>
  <si>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</si>
  <si>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</si>
  <si>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</si>
  <si>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</si>
  <si>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</si>
  <si>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</si>
  <si>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</si>
  <si>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</si>
  <si>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</si>
  <si>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</si>
  <si>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</si>
  <si>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</si>
  <si>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</si>
  <si>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</si>
  <si>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</si>
  <si>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</si>
  <si>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</si>
  <si>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</si>
  <si>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</si>
  <si>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</si>
  <si>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</si>
  <si>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</si>
  <si>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</si>
  <si>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</si>
  <si>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(подпись)</t>
  </si>
  <si>
    <t>(Ф.И.О.)</t>
  </si>
  <si>
    <t>Динамика развития малого и среднего предпринимательства в Гулькевичском районе по итогам 1 полугодия 2018 года</t>
  </si>
  <si>
    <t>Заместитель главы муниципального образования Гулькевичский район                                 по финансово-экономическим вопросам</t>
  </si>
  <si>
    <t>С.А. Юрова</t>
  </si>
  <si>
    <t xml:space="preserve">исп.: Кононова И.С. </t>
  </si>
  <si>
    <t>тел.: (86160) 5-18-71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</si>
</sst>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64">
    <xf numFmtId="0" fontId="0" fillId="0" borderId="4" xfId="0" applyBorder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0" xfId="0" applyNumberFormat="1" applyFont="1" applyBorder="1" applyAlignment="1" applyProtection="1">
      <alignment horizontal="center" wrapText="1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12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12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5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12"/>
    </xf>
    <xf numFmtId="0" fontId="4" fillId="0" borderId="1" xfId="0" applyFont="1" applyBorder="1" applyAlignment="1" applyProtection="1">
      <alignment horizontal="left" wrapText="1" indent="15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view="pageBreakPreview" zoomScale="60" zoomScaleNormal="100" workbookViewId="0">
      <selection activeCell="G59" sqref="G59"/>
    </sheetView>
  </sheetViews>
  <sheetFormatPr defaultRowHeight="12" x14ac:dyDescent="0.2"/>
  <cols>
    <col min="1" max="1" width="8" collapsed="1"/>
    <col min="2" max="2" width="86.42578125" collapsed="1"/>
    <col min="3" max="3" width="10.7109375" collapsed="1"/>
    <col min="4" max="5" width="22.42578125" collapsed="1"/>
    <col min="6" max="7" width="17.85546875" collapsed="1"/>
    <col min="8" max="8" width="54.140625" collapsed="1"/>
    <col min="9" max="9" width="16.42578125" collapsed="1"/>
    <col min="10" max="13" width="14.42578125" collapsed="1"/>
    <col min="14" max="1025" width="16.42578125" collapsed="1"/>
  </cols>
  <sheetData>
    <row r="1" spans="1:13" ht="45.75" customHeight="1" x14ac:dyDescent="0.25">
      <c r="B1" s="7"/>
      <c r="C1" s="8"/>
      <c r="D1" s="7"/>
      <c r="E1" s="6" t="s">
        <v>0</v>
      </c>
      <c r="F1" s="6"/>
      <c r="G1" s="9"/>
    </row>
    <row r="2" spans="1:13" x14ac:dyDescent="0.2">
      <c r="B2" s="7"/>
      <c r="C2" s="7"/>
      <c r="D2" s="7"/>
      <c r="E2" s="7"/>
      <c r="F2" s="10" t="s">
        <v>1</v>
      </c>
      <c r="G2" s="10" t="s">
        <v>1</v>
      </c>
    </row>
    <row r="3" spans="1:13" ht="15.75" x14ac:dyDescent="0.25">
      <c r="B3" s="5"/>
      <c r="C3" s="5"/>
      <c r="D3" s="5"/>
      <c r="E3" s="5"/>
      <c r="F3" s="5"/>
      <c r="G3" s="11"/>
    </row>
    <row r="4" spans="1:13" ht="45.75" customHeight="1" x14ac:dyDescent="0.25">
      <c r="B4" s="4" t="s">
        <v>99</v>
      </c>
      <c r="C4" s="4"/>
      <c r="D4" s="4"/>
      <c r="E4" s="4"/>
      <c r="F4" s="4"/>
      <c r="G4" s="12"/>
      <c r="K4" s="13"/>
    </row>
    <row r="5" spans="1:13" ht="15" customHeight="1" x14ac:dyDescent="0.25">
      <c r="B5" s="3"/>
      <c r="C5" s="3"/>
      <c r="D5" s="3"/>
      <c r="E5" s="3"/>
      <c r="F5" s="3"/>
      <c r="G5" s="14"/>
      <c r="J5" s="2"/>
      <c r="K5" s="2"/>
      <c r="L5" s="2"/>
      <c r="M5" s="2"/>
    </row>
    <row r="6" spans="1:13" ht="47.25" x14ac:dyDescent="0.2">
      <c r="A6" s="16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/>
      <c r="J6" s="15"/>
      <c r="K6" s="15"/>
      <c r="L6" s="15"/>
      <c r="M6" s="15"/>
    </row>
    <row r="7" spans="1:13" ht="18.75" x14ac:dyDescent="0.25">
      <c r="A7" s="17">
        <v>1</v>
      </c>
      <c r="B7" s="18" t="s">
        <v>9</v>
      </c>
      <c r="C7" s="16" t="s">
        <v>10</v>
      </c>
      <c r="D7" s="19">
        <f>D8+D11</f>
        <v>3592</v>
      </c>
      <c r="E7" s="19">
        <f>E8+E11</f>
        <v>3490</v>
      </c>
      <c r="F7" s="20">
        <f t="shared" ref="F7:F38" si="0">D7-E7</f>
        <v>102</v>
      </c>
      <c r="G7" s="21">
        <f t="shared" ref="G7:G38" si="1">D7/E7-1</f>
        <v>2.9226361031518655E-2</v>
      </c>
      <c r="H7" s="22"/>
      <c r="J7" s="23"/>
      <c r="K7" s="23"/>
      <c r="L7" s="23"/>
      <c r="M7" s="23"/>
    </row>
    <row r="8" spans="1:13" ht="19.5" x14ac:dyDescent="0.2">
      <c r="A8" s="17" t="s">
        <v>11</v>
      </c>
      <c r="B8" s="24" t="s">
        <v>12</v>
      </c>
      <c r="C8" s="25" t="s">
        <v>10</v>
      </c>
      <c r="D8" s="26">
        <f>D9+D10</f>
        <v>13</v>
      </c>
      <c r="E8" s="26">
        <f>E9+E10</f>
        <v>13</v>
      </c>
      <c r="F8" s="20">
        <f t="shared" si="0"/>
        <v>0</v>
      </c>
      <c r="G8" s="21">
        <f t="shared" si="1"/>
        <v>0</v>
      </c>
      <c r="H8" s="22"/>
      <c r="J8" s="23"/>
      <c r="K8" s="23"/>
      <c r="L8" s="23"/>
      <c r="M8" s="23"/>
    </row>
    <row r="9" spans="1:13" ht="18.75" x14ac:dyDescent="0.2">
      <c r="A9" s="17" t="s">
        <v>13</v>
      </c>
      <c r="B9" s="27" t="s">
        <v>14</v>
      </c>
      <c r="C9" s="28" t="s">
        <v>10</v>
      </c>
      <c r="D9" s="29">
        <v>13</v>
      </c>
      <c r="E9" s="29">
        <v>13</v>
      </c>
      <c r="F9" s="20">
        <f t="shared" si="0"/>
        <v>0</v>
      </c>
      <c r="G9" s="21">
        <f t="shared" si="1"/>
        <v>0</v>
      </c>
      <c r="H9" s="22"/>
      <c r="J9" s="23"/>
      <c r="K9" s="23"/>
      <c r="L9" s="23"/>
      <c r="M9" s="23"/>
    </row>
    <row r="10" spans="1:13" ht="18.75" x14ac:dyDescent="0.2">
      <c r="A10" s="17" t="s">
        <v>15</v>
      </c>
      <c r="B10" s="27" t="s">
        <v>16</v>
      </c>
      <c r="C10" s="28" t="s">
        <v>10</v>
      </c>
      <c r="D10" s="29">
        <v>0</v>
      </c>
      <c r="E10" s="29">
        <v>0</v>
      </c>
      <c r="F10" s="20">
        <f t="shared" si="0"/>
        <v>0</v>
      </c>
      <c r="G10" s="21" t="e">
        <f t="shared" si="1"/>
        <v>#DIV/0!</v>
      </c>
      <c r="H10" s="22"/>
      <c r="J10" s="23"/>
      <c r="K10" s="23"/>
      <c r="L10" s="23"/>
      <c r="M10" s="23"/>
    </row>
    <row r="11" spans="1:13" ht="17.45" customHeight="1" x14ac:dyDescent="0.2">
      <c r="A11" s="17" t="s">
        <v>17</v>
      </c>
      <c r="B11" s="24" t="s">
        <v>18</v>
      </c>
      <c r="C11" s="25" t="s">
        <v>10</v>
      </c>
      <c r="D11" s="30">
        <f>D12+D13</f>
        <v>3579</v>
      </c>
      <c r="E11" s="30">
        <f>E12+E13</f>
        <v>3477</v>
      </c>
      <c r="F11" s="20">
        <f t="shared" si="0"/>
        <v>102</v>
      </c>
      <c r="G11" s="21">
        <f t="shared" si="1"/>
        <v>2.9335634167385605E-2</v>
      </c>
      <c r="H11" s="22"/>
      <c r="J11" s="23"/>
      <c r="K11" s="23"/>
      <c r="L11" s="23"/>
      <c r="M11" s="23"/>
    </row>
    <row r="12" spans="1:13" ht="18.75" x14ac:dyDescent="0.2">
      <c r="A12" s="17" t="s">
        <v>19</v>
      </c>
      <c r="B12" s="27" t="s">
        <v>14</v>
      </c>
      <c r="C12" s="28" t="s">
        <v>10</v>
      </c>
      <c r="D12" s="29">
        <v>455</v>
      </c>
      <c r="E12" s="29">
        <v>454</v>
      </c>
      <c r="F12" s="20">
        <f t="shared" si="0"/>
        <v>1</v>
      </c>
      <c r="G12" s="21">
        <f t="shared" si="1"/>
        <v>2.2026431718060735E-3</v>
      </c>
      <c r="H12" s="22"/>
      <c r="J12" s="23"/>
      <c r="K12" s="23"/>
      <c r="L12" s="23"/>
      <c r="M12" s="23"/>
    </row>
    <row r="13" spans="1:13" ht="18.75" x14ac:dyDescent="0.2">
      <c r="A13" s="17" t="s">
        <v>20</v>
      </c>
      <c r="B13" s="27" t="s">
        <v>16</v>
      </c>
      <c r="C13" s="28" t="s">
        <v>10</v>
      </c>
      <c r="D13" s="29">
        <v>3124</v>
      </c>
      <c r="E13" s="29">
        <v>3023</v>
      </c>
      <c r="F13" s="20">
        <f t="shared" si="0"/>
        <v>101</v>
      </c>
      <c r="G13" s="21">
        <f t="shared" si="1"/>
        <v>3.3410519351637413E-2</v>
      </c>
      <c r="H13" s="22"/>
      <c r="J13" s="23"/>
      <c r="K13" s="23"/>
      <c r="L13" s="23"/>
      <c r="M13" s="23"/>
    </row>
    <row r="14" spans="1:13" ht="47.25" x14ac:dyDescent="0.25">
      <c r="A14" s="17" t="s">
        <v>21</v>
      </c>
      <c r="B14" s="18" t="s">
        <v>22</v>
      </c>
      <c r="C14" s="16" t="s">
        <v>23</v>
      </c>
      <c r="D14" s="31">
        <f>D7/D19*100</f>
        <v>89.065212000991821</v>
      </c>
      <c r="E14" s="31">
        <f>E7/E19*100</f>
        <v>88.781480539302976</v>
      </c>
      <c r="F14" s="20">
        <f t="shared" si="0"/>
        <v>0.28373146168884489</v>
      </c>
      <c r="G14" s="21">
        <f t="shared" si="1"/>
        <v>3.1958406186214372E-3</v>
      </c>
      <c r="H14" s="22"/>
      <c r="J14" s="23"/>
      <c r="K14" s="23"/>
      <c r="L14" s="23"/>
      <c r="M14" s="23"/>
    </row>
    <row r="15" spans="1:13" ht="20.100000000000001" customHeight="1" x14ac:dyDescent="0.25">
      <c r="A15" s="17" t="s">
        <v>24</v>
      </c>
      <c r="B15" s="32" t="s">
        <v>25</v>
      </c>
      <c r="C15" s="28" t="s">
        <v>23</v>
      </c>
      <c r="D15" s="33">
        <f>D8/D19*100</f>
        <v>0.3223406893131664</v>
      </c>
      <c r="E15" s="33">
        <f>E8/E19*100</f>
        <v>0.3307046553039939</v>
      </c>
      <c r="F15" s="20">
        <f t="shared" si="0"/>
        <v>-8.3639659908275044E-3</v>
      </c>
      <c r="G15" s="21">
        <f t="shared" si="1"/>
        <v>-2.5291346392263825E-2</v>
      </c>
      <c r="H15" s="22"/>
      <c r="J15" s="23"/>
      <c r="K15" s="23"/>
      <c r="L15" s="23"/>
      <c r="M15" s="23"/>
    </row>
    <row r="16" spans="1:13" ht="18.75" x14ac:dyDescent="0.25">
      <c r="A16" s="17" t="s">
        <v>26</v>
      </c>
      <c r="B16" s="32" t="s">
        <v>27</v>
      </c>
      <c r="C16" s="28" t="s">
        <v>23</v>
      </c>
      <c r="D16" s="33">
        <f>D11/D19*100</f>
        <v>88.742871311678655</v>
      </c>
      <c r="E16" s="33">
        <f>E11/E19*100</f>
        <v>88.450775883998972</v>
      </c>
      <c r="F16" s="20">
        <f t="shared" si="0"/>
        <v>0.29209542767968344</v>
      </c>
      <c r="G16" s="21">
        <f t="shared" si="1"/>
        <v>3.3023500897579883E-3</v>
      </c>
      <c r="H16" s="22"/>
      <c r="J16" s="23"/>
      <c r="K16" s="23"/>
      <c r="L16" s="23"/>
      <c r="M16" s="23"/>
    </row>
    <row r="17" spans="1:13" ht="31.5" x14ac:dyDescent="0.25">
      <c r="A17" s="17" t="s">
        <v>28</v>
      </c>
      <c r="B17" s="18" t="s">
        <v>29</v>
      </c>
      <c r="C17" s="16" t="s">
        <v>10</v>
      </c>
      <c r="D17" s="31">
        <f>D7/D36*10000</f>
        <v>363.02629717219497</v>
      </c>
      <c r="E17" s="31">
        <f>E7/E36*10000</f>
        <v>352.739033757833</v>
      </c>
      <c r="F17" s="20">
        <f t="shared" si="0"/>
        <v>10.287263414361973</v>
      </c>
      <c r="G17" s="21">
        <f t="shared" si="1"/>
        <v>2.9163949633724151E-2</v>
      </c>
      <c r="H17" s="22"/>
      <c r="J17" s="23"/>
      <c r="K17" s="23"/>
      <c r="L17" s="23"/>
      <c r="M17" s="23"/>
    </row>
    <row r="18" spans="1:13" ht="31.5" x14ac:dyDescent="0.25">
      <c r="A18" s="17" t="s">
        <v>30</v>
      </c>
      <c r="B18" s="18" t="s">
        <v>31</v>
      </c>
      <c r="C18" s="16" t="s">
        <v>10</v>
      </c>
      <c r="D18" s="31">
        <f>D7/D36*1000</f>
        <v>36.302629717219496</v>
      </c>
      <c r="E18" s="31">
        <f>E7/E36*1000</f>
        <v>35.273903375783306</v>
      </c>
      <c r="F18" s="20">
        <f t="shared" si="0"/>
        <v>1.0287263414361902</v>
      </c>
      <c r="G18" s="21">
        <f t="shared" si="1"/>
        <v>2.9163949633723929E-2</v>
      </c>
      <c r="H18" s="22"/>
      <c r="J18" s="23"/>
      <c r="K18" s="23"/>
      <c r="L18" s="23"/>
      <c r="M18" s="23"/>
    </row>
    <row r="19" spans="1:13" ht="31.5" x14ac:dyDescent="0.25">
      <c r="A19" s="17" t="s">
        <v>32</v>
      </c>
      <c r="B19" s="18" t="s">
        <v>33</v>
      </c>
      <c r="C19" s="16" t="s">
        <v>10</v>
      </c>
      <c r="D19" s="29">
        <v>4033</v>
      </c>
      <c r="E19" s="29">
        <v>3931</v>
      </c>
      <c r="F19" s="20">
        <f t="shared" si="0"/>
        <v>102</v>
      </c>
      <c r="G19" s="21">
        <f t="shared" si="1"/>
        <v>2.5947596031544062E-2</v>
      </c>
      <c r="H19" s="22"/>
      <c r="J19" s="23"/>
      <c r="K19" s="23"/>
      <c r="L19" s="23"/>
      <c r="M19" s="23"/>
    </row>
    <row r="20" spans="1:13" ht="31.5" x14ac:dyDescent="0.25">
      <c r="A20" s="17" t="s">
        <v>34</v>
      </c>
      <c r="B20" s="34" t="s">
        <v>35</v>
      </c>
      <c r="C20" s="16" t="s">
        <v>36</v>
      </c>
      <c r="D20" s="19">
        <f>D10+D13+D21+D24</f>
        <v>9501</v>
      </c>
      <c r="E20" s="19">
        <f>E10+E13+E21+E24</f>
        <v>9389</v>
      </c>
      <c r="F20" s="20">
        <f t="shared" si="0"/>
        <v>112</v>
      </c>
      <c r="G20" s="21">
        <f t="shared" si="1"/>
        <v>1.192885291298329E-2</v>
      </c>
      <c r="H20" s="22"/>
      <c r="J20" s="23"/>
      <c r="K20" s="23"/>
      <c r="L20" s="23"/>
      <c r="M20" s="23"/>
    </row>
    <row r="21" spans="1:13" ht="19.5" x14ac:dyDescent="0.2">
      <c r="A21" s="17" t="s">
        <v>37</v>
      </c>
      <c r="B21" s="24" t="s">
        <v>12</v>
      </c>
      <c r="C21" s="25" t="s">
        <v>36</v>
      </c>
      <c r="D21" s="30">
        <f>D22+D23</f>
        <v>1107</v>
      </c>
      <c r="E21" s="30">
        <f>E22+E23</f>
        <v>1101</v>
      </c>
      <c r="F21" s="20">
        <f t="shared" si="0"/>
        <v>6</v>
      </c>
      <c r="G21" s="21">
        <f t="shared" si="1"/>
        <v>5.4495912806540314E-3</v>
      </c>
      <c r="H21" s="22"/>
      <c r="J21" s="23"/>
      <c r="K21" s="23"/>
      <c r="L21" s="23"/>
      <c r="M21" s="23"/>
    </row>
    <row r="22" spans="1:13" ht="18.75" x14ac:dyDescent="0.2">
      <c r="A22" s="17" t="s">
        <v>38</v>
      </c>
      <c r="B22" s="27" t="s">
        <v>14</v>
      </c>
      <c r="C22" s="28" t="s">
        <v>36</v>
      </c>
      <c r="D22" s="29">
        <v>1107</v>
      </c>
      <c r="E22" s="29">
        <v>1101</v>
      </c>
      <c r="F22" s="20">
        <f t="shared" si="0"/>
        <v>6</v>
      </c>
      <c r="G22" s="21">
        <f t="shared" si="1"/>
        <v>5.4495912806540314E-3</v>
      </c>
      <c r="H22" s="22"/>
      <c r="J22" s="23"/>
      <c r="K22" s="23"/>
      <c r="L22" s="23"/>
      <c r="M22" s="23"/>
    </row>
    <row r="23" spans="1:13" ht="18.75" x14ac:dyDescent="0.2">
      <c r="A23" s="17" t="s">
        <v>39</v>
      </c>
      <c r="B23" s="27" t="s">
        <v>16</v>
      </c>
      <c r="C23" s="28" t="s">
        <v>36</v>
      </c>
      <c r="D23" s="29">
        <v>0</v>
      </c>
      <c r="E23" s="29">
        <v>0</v>
      </c>
      <c r="F23" s="20">
        <f t="shared" si="0"/>
        <v>0</v>
      </c>
      <c r="G23" s="21" t="e">
        <f t="shared" si="1"/>
        <v>#DIV/0!</v>
      </c>
      <c r="H23" s="22"/>
      <c r="J23" s="23"/>
      <c r="K23" s="23"/>
      <c r="L23" s="23"/>
      <c r="M23" s="23"/>
    </row>
    <row r="24" spans="1:13" ht="17.45" customHeight="1" x14ac:dyDescent="0.2">
      <c r="A24" s="17" t="s">
        <v>40</v>
      </c>
      <c r="B24" s="24" t="s">
        <v>18</v>
      </c>
      <c r="C24" s="25" t="s">
        <v>36</v>
      </c>
      <c r="D24" s="30">
        <f>D25+D26</f>
        <v>5270</v>
      </c>
      <c r="E24" s="30">
        <f>E25+E26</f>
        <v>5265</v>
      </c>
      <c r="F24" s="20">
        <f t="shared" si="0"/>
        <v>5</v>
      </c>
      <c r="G24" s="21">
        <f t="shared" si="1"/>
        <v>9.496676163343043E-4</v>
      </c>
      <c r="H24" s="22"/>
      <c r="J24" s="23"/>
      <c r="K24" s="23"/>
      <c r="L24" s="23"/>
      <c r="M24" s="23"/>
    </row>
    <row r="25" spans="1:13" ht="18.75" x14ac:dyDescent="0.2">
      <c r="A25" s="17" t="s">
        <v>41</v>
      </c>
      <c r="B25" s="27" t="s">
        <v>14</v>
      </c>
      <c r="C25" s="28" t="s">
        <v>36</v>
      </c>
      <c r="D25" s="29">
        <v>2834</v>
      </c>
      <c r="E25" s="29">
        <v>2832</v>
      </c>
      <c r="F25" s="20">
        <f t="shared" si="0"/>
        <v>2</v>
      </c>
      <c r="G25" s="21">
        <f t="shared" si="1"/>
        <v>7.0621468926557185E-4</v>
      </c>
      <c r="H25" s="22"/>
      <c r="J25" s="23"/>
      <c r="K25" s="23"/>
      <c r="L25" s="23"/>
      <c r="M25" s="23"/>
    </row>
    <row r="26" spans="1:13" ht="18.75" x14ac:dyDescent="0.2">
      <c r="A26" s="17" t="s">
        <v>42</v>
      </c>
      <c r="B26" s="27" t="s">
        <v>16</v>
      </c>
      <c r="C26" s="28" t="s">
        <v>36</v>
      </c>
      <c r="D26" s="29">
        <v>2436</v>
      </c>
      <c r="E26" s="29">
        <v>2433</v>
      </c>
      <c r="F26" s="20">
        <f t="shared" si="0"/>
        <v>3</v>
      </c>
      <c r="G26" s="21">
        <f t="shared" si="1"/>
        <v>1.2330456226881115E-3</v>
      </c>
      <c r="H26" s="22"/>
      <c r="J26" s="23"/>
      <c r="K26" s="23"/>
      <c r="L26" s="23"/>
      <c r="M26" s="23"/>
    </row>
    <row r="27" spans="1:13" ht="47.25" x14ac:dyDescent="0.25">
      <c r="A27" s="17" t="s">
        <v>43</v>
      </c>
      <c r="B27" s="18" t="s">
        <v>44</v>
      </c>
      <c r="C27" s="16" t="s">
        <v>23</v>
      </c>
      <c r="D27" s="31">
        <f>D20/D30*100</f>
        <v>24.710013003901171</v>
      </c>
      <c r="E27" s="31">
        <f>E20/E30*100</f>
        <v>24.428891086017586</v>
      </c>
      <c r="F27" s="20">
        <f t="shared" si="0"/>
        <v>0.28112191788358487</v>
      </c>
      <c r="G27" s="21">
        <f t="shared" si="1"/>
        <v>1.1507764183552815E-2</v>
      </c>
      <c r="H27" s="22"/>
      <c r="J27" s="23"/>
      <c r="K27" s="23"/>
      <c r="L27" s="23"/>
      <c r="M27" s="23"/>
    </row>
    <row r="28" spans="1:13" ht="31.5" x14ac:dyDescent="0.25">
      <c r="A28" s="17" t="s">
        <v>45</v>
      </c>
      <c r="B28" s="32" t="s">
        <v>46</v>
      </c>
      <c r="C28" s="28" t="s">
        <v>23</v>
      </c>
      <c r="D28" s="33">
        <f>(D21+D10)/D30*100</f>
        <v>2.8790637191157349</v>
      </c>
      <c r="E28" s="33">
        <f>(E21+E10)/E30*100</f>
        <v>2.8646510901805691</v>
      </c>
      <c r="F28" s="20">
        <f t="shared" si="0"/>
        <v>1.4412628935165817E-2</v>
      </c>
      <c r="G28" s="21">
        <f t="shared" si="1"/>
        <v>5.0311987329170194E-3</v>
      </c>
      <c r="H28" s="22"/>
      <c r="J28" s="23"/>
      <c r="K28" s="23"/>
      <c r="L28" s="23"/>
      <c r="M28" s="23"/>
    </row>
    <row r="29" spans="1:13" ht="31.5" x14ac:dyDescent="0.25">
      <c r="A29" s="17" t="s">
        <v>47</v>
      </c>
      <c r="B29" s="32" t="s">
        <v>48</v>
      </c>
      <c r="C29" s="28" t="s">
        <v>23</v>
      </c>
      <c r="D29" s="33">
        <f>(D13+D24)/D30*100</f>
        <v>21.830949284785437</v>
      </c>
      <c r="E29" s="33">
        <f>(E13+E24)/E30*100</f>
        <v>21.564239995837021</v>
      </c>
      <c r="F29" s="20">
        <f t="shared" si="0"/>
        <v>0.26670928894841595</v>
      </c>
      <c r="G29" s="21">
        <f t="shared" si="1"/>
        <v>1.2368128392185485E-2</v>
      </c>
      <c r="H29" s="22"/>
      <c r="J29" s="23"/>
      <c r="K29" s="23"/>
      <c r="L29" s="23"/>
      <c r="M29" s="23"/>
    </row>
    <row r="30" spans="1:13" ht="31.5" x14ac:dyDescent="0.2">
      <c r="A30" s="17" t="s">
        <v>49</v>
      </c>
      <c r="B30" s="35" t="s">
        <v>50</v>
      </c>
      <c r="C30" s="16" t="s">
        <v>36</v>
      </c>
      <c r="D30" s="29">
        <v>38450</v>
      </c>
      <c r="E30" s="29">
        <v>38434</v>
      </c>
      <c r="F30" s="20">
        <f t="shared" si="0"/>
        <v>16</v>
      </c>
      <c r="G30" s="21">
        <f t="shared" si="1"/>
        <v>4.1629806941778646E-4</v>
      </c>
      <c r="H30" s="22"/>
      <c r="J30" s="23"/>
      <c r="K30" s="23"/>
      <c r="L30" s="23"/>
      <c r="M30" s="23"/>
    </row>
    <row r="31" spans="1:13" ht="63" x14ac:dyDescent="0.2">
      <c r="A31" s="17" t="s">
        <v>51</v>
      </c>
      <c r="B31" s="35" t="s">
        <v>52</v>
      </c>
      <c r="C31" s="16" t="s">
        <v>23</v>
      </c>
      <c r="D31" s="20">
        <f>(D33+D34)/D35*100</f>
        <v>23.793998671738212</v>
      </c>
      <c r="E31" s="20">
        <f>(E33+E34)/E35*100</f>
        <v>23.350946980941636</v>
      </c>
      <c r="F31" s="20">
        <f t="shared" si="0"/>
        <v>0.44305169079657603</v>
      </c>
      <c r="G31" s="21">
        <f t="shared" si="1"/>
        <v>1.8973606987253255E-2</v>
      </c>
      <c r="H31" s="22"/>
      <c r="J31" s="23"/>
      <c r="K31" s="23"/>
      <c r="L31" s="23"/>
      <c r="M31" s="23"/>
    </row>
    <row r="32" spans="1:13" ht="63" x14ac:dyDescent="0.2">
      <c r="A32" s="17" t="s">
        <v>53</v>
      </c>
      <c r="B32" s="35" t="s">
        <v>54</v>
      </c>
      <c r="C32" s="16" t="s">
        <v>23</v>
      </c>
      <c r="D32" s="20">
        <f>D34/D35*100</f>
        <v>17.110426855038337</v>
      </c>
      <c r="E32" s="20">
        <f>E34/E35*100</f>
        <v>16.814106750578876</v>
      </c>
      <c r="F32" s="20">
        <f t="shared" si="0"/>
        <v>0.29632010445946122</v>
      </c>
      <c r="G32" s="21">
        <f t="shared" si="1"/>
        <v>1.7623303387749756E-2</v>
      </c>
      <c r="H32" s="22"/>
      <c r="J32" s="23"/>
      <c r="K32" s="23"/>
      <c r="L32" s="23"/>
      <c r="M32" s="23"/>
    </row>
    <row r="33" spans="1:13" ht="31.5" x14ac:dyDescent="0.2">
      <c r="A33" s="17" t="s">
        <v>55</v>
      </c>
      <c r="B33" s="35" t="s">
        <v>56</v>
      </c>
      <c r="C33" s="28" t="s">
        <v>36</v>
      </c>
      <c r="D33" s="29">
        <v>1107</v>
      </c>
      <c r="E33" s="29">
        <v>1101</v>
      </c>
      <c r="F33" s="20">
        <f t="shared" si="0"/>
        <v>6</v>
      </c>
      <c r="G33" s="21">
        <f t="shared" si="1"/>
        <v>5.4495912806540314E-3</v>
      </c>
      <c r="H33" s="22"/>
      <c r="J33" s="23"/>
      <c r="K33" s="23"/>
      <c r="L33" s="23"/>
      <c r="M33" s="23"/>
    </row>
    <row r="34" spans="1:13" ht="31.5" x14ac:dyDescent="0.2">
      <c r="A34" s="17" t="s">
        <v>57</v>
      </c>
      <c r="B34" s="35" t="s">
        <v>58</v>
      </c>
      <c r="C34" s="28" t="s">
        <v>36</v>
      </c>
      <c r="D34" s="29">
        <v>2834</v>
      </c>
      <c r="E34" s="29">
        <v>2832</v>
      </c>
      <c r="F34" s="20">
        <f t="shared" si="0"/>
        <v>2</v>
      </c>
      <c r="G34" s="21">
        <f t="shared" si="1"/>
        <v>7.0621468926557185E-4</v>
      </c>
      <c r="H34" s="22"/>
      <c r="J34" s="23"/>
      <c r="K34" s="23"/>
      <c r="L34" s="23"/>
      <c r="M34" s="23"/>
    </row>
    <row r="35" spans="1:13" ht="31.5" x14ac:dyDescent="0.2">
      <c r="A35" s="17" t="s">
        <v>59</v>
      </c>
      <c r="B35" s="35" t="s">
        <v>60</v>
      </c>
      <c r="C35" s="28" t="s">
        <v>36</v>
      </c>
      <c r="D35" s="29">
        <v>16563</v>
      </c>
      <c r="E35" s="29">
        <v>16843</v>
      </c>
      <c r="F35" s="20">
        <f t="shared" si="0"/>
        <v>-280</v>
      </c>
      <c r="G35" s="21">
        <f t="shared" si="1"/>
        <v>-1.6624116843792724E-2</v>
      </c>
      <c r="H35" s="22"/>
      <c r="J35" s="23"/>
      <c r="K35" s="23"/>
      <c r="L35" s="23"/>
      <c r="M35" s="23"/>
    </row>
    <row r="36" spans="1:13" ht="31.5" x14ac:dyDescent="0.2">
      <c r="A36" s="17" t="s">
        <v>61</v>
      </c>
      <c r="B36" s="35" t="s">
        <v>62</v>
      </c>
      <c r="C36" s="16" t="s">
        <v>36</v>
      </c>
      <c r="D36" s="29">
        <v>98946</v>
      </c>
      <c r="E36" s="29">
        <v>98940</v>
      </c>
      <c r="F36" s="20">
        <f t="shared" si="0"/>
        <v>6</v>
      </c>
      <c r="G36" s="21">
        <f t="shared" si="1"/>
        <v>6.0642813826561337E-5</v>
      </c>
      <c r="H36" s="22"/>
      <c r="J36" s="23"/>
      <c r="K36" s="23"/>
      <c r="L36" s="23"/>
      <c r="M36" s="23"/>
    </row>
    <row r="37" spans="1:13" ht="18.75" x14ac:dyDescent="0.25">
      <c r="A37" s="17" t="s">
        <v>63</v>
      </c>
      <c r="B37" s="18" t="s">
        <v>64</v>
      </c>
      <c r="C37" s="16" t="s">
        <v>65</v>
      </c>
      <c r="D37" s="20">
        <f>D38+D41</f>
        <v>11611.5</v>
      </c>
      <c r="E37" s="20">
        <f>E38+E41</f>
        <v>11079.900000000001</v>
      </c>
      <c r="F37" s="20">
        <f t="shared" si="0"/>
        <v>531.59999999999854</v>
      </c>
      <c r="G37" s="21">
        <f t="shared" si="1"/>
        <v>4.7978772371591649E-2</v>
      </c>
      <c r="H37" s="22"/>
      <c r="J37" s="23"/>
      <c r="K37" s="23"/>
      <c r="L37" s="23"/>
      <c r="M37" s="23"/>
    </row>
    <row r="38" spans="1:13" ht="19.5" x14ac:dyDescent="0.2">
      <c r="A38" s="17" t="s">
        <v>66</v>
      </c>
      <c r="B38" s="24" t="s">
        <v>12</v>
      </c>
      <c r="C38" s="25" t="s">
        <v>65</v>
      </c>
      <c r="D38" s="36">
        <f>D39+D40</f>
        <v>3397.2</v>
      </c>
      <c r="E38" s="36">
        <f>E39+E40</f>
        <v>3241.7</v>
      </c>
      <c r="F38" s="20">
        <f t="shared" si="0"/>
        <v>155.5</v>
      </c>
      <c r="G38" s="21">
        <f t="shared" si="1"/>
        <v>4.7968658419964783E-2</v>
      </c>
      <c r="H38" s="22"/>
      <c r="J38" s="23"/>
      <c r="K38" s="23"/>
      <c r="L38" s="23"/>
      <c r="M38" s="23"/>
    </row>
    <row r="39" spans="1:13" ht="18.75" x14ac:dyDescent="0.3">
      <c r="A39" s="17" t="s">
        <v>67</v>
      </c>
      <c r="B39" s="27" t="s">
        <v>14</v>
      </c>
      <c r="C39" s="28" t="s">
        <v>65</v>
      </c>
      <c r="D39" s="37">
        <v>3397.2</v>
      </c>
      <c r="E39" s="37">
        <v>3241.7</v>
      </c>
      <c r="F39" s="20">
        <f t="shared" ref="F39:F70" si="2">D39-E39</f>
        <v>155.5</v>
      </c>
      <c r="G39" s="21">
        <f t="shared" ref="G39:G58" si="3">D39/E39-1</f>
        <v>4.7968658419964783E-2</v>
      </c>
      <c r="H39" s="22"/>
      <c r="J39" s="23"/>
      <c r="K39" s="23"/>
      <c r="L39" s="23"/>
      <c r="M39" s="23"/>
    </row>
    <row r="40" spans="1:13" ht="18.75" x14ac:dyDescent="0.2">
      <c r="A40" s="17" t="s">
        <v>68</v>
      </c>
      <c r="B40" s="27" t="s">
        <v>16</v>
      </c>
      <c r="C40" s="28" t="s">
        <v>65</v>
      </c>
      <c r="D40" s="38">
        <v>0</v>
      </c>
      <c r="E40" s="38">
        <v>0</v>
      </c>
      <c r="F40" s="20">
        <f t="shared" si="2"/>
        <v>0</v>
      </c>
      <c r="G40" s="21" t="e">
        <f t="shared" si="3"/>
        <v>#DIV/0!</v>
      </c>
      <c r="H40" s="22"/>
      <c r="J40" s="23"/>
      <c r="K40" s="23"/>
      <c r="L40" s="23"/>
      <c r="M40" s="23"/>
    </row>
    <row r="41" spans="1:13" ht="19.5" x14ac:dyDescent="0.2">
      <c r="A41" s="17" t="s">
        <v>69</v>
      </c>
      <c r="B41" s="24" t="s">
        <v>18</v>
      </c>
      <c r="C41" s="25" t="s">
        <v>65</v>
      </c>
      <c r="D41" s="36">
        <f>D42+D43</f>
        <v>8214.2999999999993</v>
      </c>
      <c r="E41" s="36">
        <f>E42+E43</f>
        <v>7838.2000000000007</v>
      </c>
      <c r="F41" s="20">
        <f t="shared" si="2"/>
        <v>376.09999999999854</v>
      </c>
      <c r="G41" s="21">
        <f t="shared" si="3"/>
        <v>4.7982955270342575E-2</v>
      </c>
      <c r="H41" s="22"/>
      <c r="J41" s="23"/>
      <c r="K41" s="23"/>
      <c r="L41" s="23"/>
      <c r="M41" s="23"/>
    </row>
    <row r="42" spans="1:13" ht="18.75" x14ac:dyDescent="0.2">
      <c r="A42" s="17" t="s">
        <v>70</v>
      </c>
      <c r="B42" s="27" t="s">
        <v>14</v>
      </c>
      <c r="C42" s="28" t="s">
        <v>65</v>
      </c>
      <c r="D42" s="39">
        <v>5670.7</v>
      </c>
      <c r="E42" s="39">
        <v>5411.1</v>
      </c>
      <c r="F42" s="20">
        <f t="shared" si="2"/>
        <v>259.59999999999945</v>
      </c>
      <c r="G42" s="21">
        <f t="shared" si="3"/>
        <v>4.797545785514945E-2</v>
      </c>
      <c r="H42" s="22"/>
      <c r="J42" s="23"/>
      <c r="K42" s="23"/>
      <c r="L42" s="23"/>
      <c r="M42" s="23"/>
    </row>
    <row r="43" spans="1:13" ht="18.75" x14ac:dyDescent="0.2">
      <c r="A43" s="17" t="s">
        <v>71</v>
      </c>
      <c r="B43" s="27" t="s">
        <v>16</v>
      </c>
      <c r="C43" s="28" t="s">
        <v>65</v>
      </c>
      <c r="D43" s="39">
        <v>2543.6</v>
      </c>
      <c r="E43" s="39">
        <v>2427.1</v>
      </c>
      <c r="F43" s="20">
        <f t="shared" si="2"/>
        <v>116.5</v>
      </c>
      <c r="G43" s="21">
        <f t="shared" si="3"/>
        <v>4.7999670388529481E-2</v>
      </c>
      <c r="H43" s="22"/>
      <c r="J43" s="23"/>
      <c r="K43" s="23"/>
      <c r="L43" s="23"/>
      <c r="M43" s="23"/>
    </row>
    <row r="44" spans="1:13" ht="47.25" x14ac:dyDescent="0.25">
      <c r="A44" s="17" t="s">
        <v>72</v>
      </c>
      <c r="B44" s="18" t="s">
        <v>73</v>
      </c>
      <c r="C44" s="16" t="s">
        <v>23</v>
      </c>
      <c r="D44" s="31">
        <f>D37/D47*100</f>
        <v>32.041889151041019</v>
      </c>
      <c r="E44" s="31">
        <f>E37/E47*100</f>
        <v>32.041816683295025</v>
      </c>
      <c r="F44" s="20">
        <f t="shared" si="2"/>
        <v>7.2467745994231336E-5</v>
      </c>
      <c r="G44" s="21">
        <f t="shared" si="3"/>
        <v>2.2616615877879553E-6</v>
      </c>
      <c r="H44" s="22"/>
      <c r="J44" s="23"/>
      <c r="K44" s="23"/>
      <c r="L44" s="23"/>
      <c r="M44" s="23"/>
    </row>
    <row r="45" spans="1:13" ht="20.100000000000001" customHeight="1" x14ac:dyDescent="0.25">
      <c r="A45" s="17" t="s">
        <v>74</v>
      </c>
      <c r="B45" s="32" t="s">
        <v>75</v>
      </c>
      <c r="C45" s="28" t="s">
        <v>23</v>
      </c>
      <c r="D45" s="33">
        <f>D38/D47*100</f>
        <v>9.3745602053065102</v>
      </c>
      <c r="E45" s="33">
        <f>E38/E47*100</f>
        <v>9.3746294770022693</v>
      </c>
      <c r="F45" s="20">
        <f t="shared" si="2"/>
        <v>-6.9271695759098861E-5</v>
      </c>
      <c r="G45" s="21">
        <f t="shared" si="3"/>
        <v>-7.3892729232083454E-6</v>
      </c>
      <c r="H45" s="22"/>
      <c r="J45" s="23"/>
      <c r="K45" s="23"/>
      <c r="L45" s="23"/>
      <c r="M45" s="23"/>
    </row>
    <row r="46" spans="1:13" ht="18.75" x14ac:dyDescent="0.25">
      <c r="A46" s="17" t="s">
        <v>76</v>
      </c>
      <c r="B46" s="32" t="s">
        <v>77</v>
      </c>
      <c r="C46" s="28" t="s">
        <v>23</v>
      </c>
      <c r="D46" s="33">
        <f>D41/D47*100</f>
        <v>22.667328945734507</v>
      </c>
      <c r="E46" s="33">
        <f>E41/E47*100</f>
        <v>22.667187206292745</v>
      </c>
      <c r="F46" s="20">
        <f t="shared" si="2"/>
        <v>1.4173944176221198E-4</v>
      </c>
      <c r="G46" s="21">
        <f t="shared" si="3"/>
        <v>6.2530670643656805E-6</v>
      </c>
      <c r="H46" s="22"/>
      <c r="J46" s="23"/>
      <c r="K46" s="23"/>
      <c r="L46" s="23"/>
      <c r="M46" s="23"/>
    </row>
    <row r="47" spans="1:13" ht="31.5" x14ac:dyDescent="0.2">
      <c r="A47" s="17" t="s">
        <v>78</v>
      </c>
      <c r="B47" s="35" t="s">
        <v>79</v>
      </c>
      <c r="C47" s="16" t="s">
        <v>65</v>
      </c>
      <c r="D47" s="39">
        <v>36238.5</v>
      </c>
      <c r="E47" s="39">
        <v>34579.5</v>
      </c>
      <c r="F47" s="20">
        <f t="shared" si="2"/>
        <v>1659</v>
      </c>
      <c r="G47" s="21">
        <f t="shared" si="3"/>
        <v>4.7976402203617763E-2</v>
      </c>
      <c r="H47" s="22"/>
      <c r="J47" s="23"/>
      <c r="K47" s="23"/>
      <c r="L47" s="23"/>
      <c r="M47" s="23"/>
    </row>
    <row r="48" spans="1:13" ht="31.5" x14ac:dyDescent="0.25">
      <c r="A48" s="17" t="s">
        <v>80</v>
      </c>
      <c r="B48" s="18" t="s">
        <v>81</v>
      </c>
      <c r="C48" s="16" t="s">
        <v>65</v>
      </c>
      <c r="D48" s="20">
        <f>D49+D52</f>
        <v>461.9</v>
      </c>
      <c r="E48" s="20">
        <f>E49+E52</f>
        <v>459.79999999999995</v>
      </c>
      <c r="F48" s="20">
        <f t="shared" si="2"/>
        <v>2.1000000000000227</v>
      </c>
      <c r="G48" s="21">
        <f t="shared" si="3"/>
        <v>4.5672031317964823E-3</v>
      </c>
      <c r="H48" s="22"/>
      <c r="J48" s="23"/>
      <c r="K48" s="23"/>
      <c r="L48" s="23"/>
      <c r="M48" s="23"/>
    </row>
    <row r="49" spans="1:13" ht="19.5" x14ac:dyDescent="0.2">
      <c r="A49" s="17" t="s">
        <v>82</v>
      </c>
      <c r="B49" s="24" t="s">
        <v>12</v>
      </c>
      <c r="C49" s="25" t="s">
        <v>65</v>
      </c>
      <c r="D49" s="36">
        <f>D50+D51</f>
        <v>242</v>
      </c>
      <c r="E49" s="36">
        <f>E50+E51</f>
        <v>241.9</v>
      </c>
      <c r="F49" s="20">
        <f t="shared" si="2"/>
        <v>9.9999999999994316E-2</v>
      </c>
      <c r="G49" s="21">
        <f t="shared" si="3"/>
        <v>4.1339396444817211E-4</v>
      </c>
      <c r="H49" s="22"/>
      <c r="J49" s="23"/>
      <c r="K49" s="23"/>
      <c r="L49" s="23"/>
      <c r="M49" s="23"/>
    </row>
    <row r="50" spans="1:13" ht="18.75" x14ac:dyDescent="0.2">
      <c r="A50" s="17" t="s">
        <v>83</v>
      </c>
      <c r="B50" s="27" t="s">
        <v>14</v>
      </c>
      <c r="C50" s="28" t="s">
        <v>65</v>
      </c>
      <c r="D50" s="39">
        <v>242</v>
      </c>
      <c r="E50" s="39">
        <v>241.9</v>
      </c>
      <c r="F50" s="20">
        <f t="shared" si="2"/>
        <v>9.9999999999994316E-2</v>
      </c>
      <c r="G50" s="21">
        <f t="shared" si="3"/>
        <v>4.1339396444817211E-4</v>
      </c>
      <c r="H50" s="22"/>
      <c r="J50" s="23"/>
      <c r="K50" s="23"/>
      <c r="L50" s="23"/>
      <c r="M50" s="23"/>
    </row>
    <row r="51" spans="1:13" ht="18.75" x14ac:dyDescent="0.2">
      <c r="A51" s="17" t="s">
        <v>84</v>
      </c>
      <c r="B51" s="27" t="s">
        <v>16</v>
      </c>
      <c r="C51" s="28" t="s">
        <v>65</v>
      </c>
      <c r="D51" s="39">
        <v>0</v>
      </c>
      <c r="E51" s="39">
        <v>0</v>
      </c>
      <c r="F51" s="20">
        <f t="shared" si="2"/>
        <v>0</v>
      </c>
      <c r="G51" s="21" t="e">
        <f t="shared" si="3"/>
        <v>#DIV/0!</v>
      </c>
      <c r="H51" s="22"/>
      <c r="J51" s="23"/>
      <c r="K51" s="23"/>
      <c r="L51" s="23"/>
      <c r="M51" s="23"/>
    </row>
    <row r="52" spans="1:13" ht="19.5" x14ac:dyDescent="0.2">
      <c r="A52" s="17" t="s">
        <v>85</v>
      </c>
      <c r="B52" s="24" t="s">
        <v>18</v>
      </c>
      <c r="C52" s="25" t="s">
        <v>65</v>
      </c>
      <c r="D52" s="36">
        <f>D53+D54</f>
        <v>219.9</v>
      </c>
      <c r="E52" s="36">
        <f>E53+E54</f>
        <v>217.89999999999998</v>
      </c>
      <c r="F52" s="20">
        <f t="shared" si="2"/>
        <v>2.0000000000000284</v>
      </c>
      <c r="G52" s="21">
        <f t="shared" si="3"/>
        <v>9.1785222579165993E-3</v>
      </c>
      <c r="H52" s="22"/>
      <c r="J52" s="23"/>
      <c r="K52" s="23"/>
      <c r="L52" s="23"/>
      <c r="M52" s="23"/>
    </row>
    <row r="53" spans="1:13" ht="18.75" x14ac:dyDescent="0.2">
      <c r="A53" s="17" t="s">
        <v>86</v>
      </c>
      <c r="B53" s="27" t="s">
        <v>14</v>
      </c>
      <c r="C53" s="28" t="s">
        <v>65</v>
      </c>
      <c r="D53" s="39">
        <v>170</v>
      </c>
      <c r="E53" s="39">
        <v>168.6</v>
      </c>
      <c r="F53" s="20">
        <f t="shared" si="2"/>
        <v>1.4000000000000057</v>
      </c>
      <c r="G53" s="21">
        <f t="shared" si="3"/>
        <v>8.3036773428233346E-3</v>
      </c>
      <c r="H53" s="22"/>
      <c r="J53" s="23"/>
      <c r="K53" s="23"/>
      <c r="L53" s="23"/>
      <c r="M53" s="23"/>
    </row>
    <row r="54" spans="1:13" ht="18.75" x14ac:dyDescent="0.2">
      <c r="A54" s="17" t="s">
        <v>87</v>
      </c>
      <c r="B54" s="27" t="s">
        <v>16</v>
      </c>
      <c r="C54" s="28" t="s">
        <v>65</v>
      </c>
      <c r="D54" s="39">
        <v>49.9</v>
      </c>
      <c r="E54" s="39">
        <v>49.3</v>
      </c>
      <c r="F54" s="20">
        <f t="shared" si="2"/>
        <v>0.60000000000000142</v>
      </c>
      <c r="G54" s="21">
        <f t="shared" si="3"/>
        <v>1.2170385395537497E-2</v>
      </c>
      <c r="H54" s="22"/>
      <c r="J54" s="23"/>
      <c r="K54" s="23"/>
      <c r="L54" s="23"/>
      <c r="M54" s="23"/>
    </row>
    <row r="55" spans="1:13" ht="31.5" x14ac:dyDescent="0.25">
      <c r="A55" s="17" t="s">
        <v>88</v>
      </c>
      <c r="B55" s="40" t="s">
        <v>89</v>
      </c>
      <c r="C55" s="41" t="s">
        <v>90</v>
      </c>
      <c r="D55" s="42">
        <v>720241345</v>
      </c>
      <c r="E55" s="43">
        <v>694974935</v>
      </c>
      <c r="F55" s="20">
        <f t="shared" si="2"/>
        <v>25266410</v>
      </c>
      <c r="G55" s="21">
        <f t="shared" si="3"/>
        <v>3.6355857927451662E-2</v>
      </c>
      <c r="H55" s="22"/>
      <c r="J55" s="23"/>
      <c r="K55" s="23"/>
      <c r="L55" s="23"/>
      <c r="M55" s="23"/>
    </row>
    <row r="56" spans="1:13" ht="63" x14ac:dyDescent="0.25">
      <c r="A56" s="17" t="s">
        <v>91</v>
      </c>
      <c r="B56" s="44" t="s">
        <v>92</v>
      </c>
      <c r="C56" s="41" t="s">
        <v>90</v>
      </c>
      <c r="D56" s="20">
        <f>D57+D58</f>
        <v>100000</v>
      </c>
      <c r="E56" s="19">
        <f>E57+E58</f>
        <v>0</v>
      </c>
      <c r="F56" s="20">
        <f t="shared" si="2"/>
        <v>100000</v>
      </c>
      <c r="G56" s="21" t="e">
        <f t="shared" si="3"/>
        <v>#DIV/0!</v>
      </c>
      <c r="H56" s="22"/>
      <c r="J56" s="23"/>
      <c r="K56" s="23"/>
      <c r="L56" s="23"/>
      <c r="M56" s="23"/>
    </row>
    <row r="57" spans="1:13" ht="47.25" x14ac:dyDescent="0.25">
      <c r="A57" s="17" t="s">
        <v>93</v>
      </c>
      <c r="B57" s="45" t="s">
        <v>94</v>
      </c>
      <c r="C57" s="41" t="s">
        <v>90</v>
      </c>
      <c r="D57" s="39">
        <v>100000</v>
      </c>
      <c r="E57" s="46">
        <v>0</v>
      </c>
      <c r="F57" s="20">
        <f t="shared" si="2"/>
        <v>100000</v>
      </c>
      <c r="G57" s="21" t="e">
        <f t="shared" si="3"/>
        <v>#DIV/0!</v>
      </c>
      <c r="H57" s="22"/>
      <c r="J57" s="23"/>
      <c r="K57" s="23"/>
      <c r="L57" s="23"/>
      <c r="M57" s="23"/>
    </row>
    <row r="58" spans="1:13" ht="31.5" x14ac:dyDescent="0.25">
      <c r="A58" s="17" t="s">
        <v>95</v>
      </c>
      <c r="B58" s="45" t="s">
        <v>96</v>
      </c>
      <c r="C58" s="41" t="s">
        <v>90</v>
      </c>
      <c r="D58" s="38">
        <v>0</v>
      </c>
      <c r="E58" s="29">
        <v>0</v>
      </c>
      <c r="F58" s="20">
        <f t="shared" si="2"/>
        <v>0</v>
      </c>
      <c r="G58" s="21" t="e">
        <f t="shared" si="3"/>
        <v>#DIV/0!</v>
      </c>
      <c r="H58" s="22"/>
      <c r="J58" s="23"/>
      <c r="K58" s="23"/>
      <c r="L58" s="23"/>
      <c r="M58" s="23"/>
    </row>
    <row r="59" spans="1:13" x14ac:dyDescent="0.2">
      <c r="B59" s="47"/>
      <c r="C59" s="48"/>
      <c r="D59" s="48"/>
      <c r="E59" s="48"/>
      <c r="F59" s="48"/>
      <c r="G59" s="48"/>
    </row>
    <row r="60" spans="1:13" ht="31.5" x14ac:dyDescent="0.25">
      <c r="B60" s="49" t="s">
        <v>100</v>
      </c>
      <c r="C60" s="50"/>
      <c r="D60" s="51"/>
      <c r="E60" s="50"/>
      <c r="F60" s="63" t="s">
        <v>101</v>
      </c>
      <c r="G60" s="62"/>
    </row>
    <row r="61" spans="1:13" x14ac:dyDescent="0.2">
      <c r="B61" s="52"/>
      <c r="C61" s="53"/>
      <c r="D61" s="54" t="s">
        <v>97</v>
      </c>
      <c r="E61" s="54"/>
      <c r="F61" s="55" t="s">
        <v>98</v>
      </c>
      <c r="G61" s="61"/>
    </row>
    <row r="62" spans="1:13" x14ac:dyDescent="0.2">
      <c r="B62" s="52" t="s">
        <v>102</v>
      </c>
      <c r="C62" s="54"/>
      <c r="D62" s="54"/>
      <c r="E62" s="54"/>
      <c r="F62" s="54"/>
      <c r="G62" s="54"/>
    </row>
    <row r="63" spans="1:13" x14ac:dyDescent="0.2">
      <c r="B63" s="52" t="s">
        <v>103</v>
      </c>
      <c r="C63" s="54"/>
      <c r="D63" s="54"/>
      <c r="E63" s="54"/>
      <c r="F63" s="54"/>
      <c r="G63" s="54"/>
    </row>
    <row r="64" spans="1:13" x14ac:dyDescent="0.2">
      <c r="B64" s="56"/>
      <c r="C64" s="48"/>
      <c r="D64" s="48"/>
      <c r="E64" s="48"/>
      <c r="F64" s="48"/>
      <c r="G64" s="48"/>
    </row>
    <row r="65" spans="2:7" ht="15.75" x14ac:dyDescent="0.2">
      <c r="B65" s="57"/>
      <c r="C65" s="57"/>
      <c r="D65" s="57"/>
      <c r="E65" s="57"/>
      <c r="F65" s="57"/>
      <c r="G65" s="57"/>
    </row>
    <row r="66" spans="2:7" ht="17.25" customHeight="1" x14ac:dyDescent="0.2">
      <c r="B66" s="1"/>
      <c r="C66" s="1"/>
      <c r="D66" s="1"/>
      <c r="E66" s="1"/>
      <c r="F66" s="1"/>
      <c r="G66" s="58"/>
    </row>
    <row r="67" spans="2:7" ht="15.75" x14ac:dyDescent="0.2">
      <c r="B67" s="59"/>
      <c r="C67" s="60"/>
      <c r="D67" s="60"/>
      <c r="E67" s="60"/>
      <c r="F67" s="60"/>
      <c r="G67" s="60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scale="51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254</cp:revision>
  <cp:lastPrinted>2019-05-14T13:37:42Z</cp:lastPrinted>
  <dcterms:created xsi:type="dcterms:W3CDTF">2017-01-20T15:44:22Z</dcterms:created>
  <dcterms:modified xsi:type="dcterms:W3CDTF">2019-05-14T13:41:22Z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